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301836\AppData\Local\Microsoft\Windows\INetCache\Content.Outlook\T33ZP28L\"/>
    </mc:Choice>
  </mc:AlternateContent>
  <xr:revisionPtr revIDLastSave="0" documentId="8_{AF462342-9E35-4624-A535-F46F26AD5276}" xr6:coauthVersionLast="47" xr6:coauthVersionMax="47" xr10:uidLastSave="{00000000-0000-0000-0000-000000000000}"/>
  <bookViews>
    <workbookView xWindow="-120" yWindow="-120" windowWidth="29040" windowHeight="15840" firstSheet="5" activeTab="5" xr2:uid="{1296E7EB-9814-4303-B18C-A048CA6EEF79}"/>
  </bookViews>
  <sheets>
    <sheet name="2018" sheetId="1" r:id="rId1"/>
    <sheet name="2019" sheetId="2" r:id="rId2"/>
    <sheet name="2020" sheetId="3" r:id="rId3"/>
    <sheet name="2021" sheetId="4" r:id="rId4"/>
    <sheet name="2022" sheetId="5" r:id="rId5"/>
    <sheet name="2023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>#REF!</definedName>
    <definedName name="\L">#REF!</definedName>
    <definedName name="\m">#N/A</definedName>
    <definedName name="\P">#REF!</definedName>
    <definedName name="\s">#N/A</definedName>
    <definedName name="\t">#N/A</definedName>
    <definedName name="\z">#N/A</definedName>
    <definedName name="_______r">#N/A</definedName>
    <definedName name="_____r">#N/A</definedName>
    <definedName name="____r">#N/A</definedName>
    <definedName name="___aaa1" hidden="1">{#N/A,#N/A,FALSE,"Costos Productos 6A";#N/A,#N/A,FALSE,"Costo Unitario Total H-94-12"}</definedName>
    <definedName name="___cr6" hidden="1">[1]T30!#REF!</definedName>
    <definedName name="___cr7" hidden="1">[1]T30!#REF!</definedName>
    <definedName name="___cr8" hidden="1">[1]T30!#REF!</definedName>
    <definedName name="___cr9" hidden="1">[1]T30!#REF!</definedName>
    <definedName name="___new1" hidden="1">{#N/A,#N/A,FALSE,"SMT1";#N/A,#N/A,FALSE,"SMT2";#N/A,#N/A,FALSE,"Summary";#N/A,#N/A,FALSE,"Graphs";#N/A,#N/A,FALSE,"4 Panel"}</definedName>
    <definedName name="___NEW3" hidden="1">{#N/A,#N/A,FALSE,"SMT1";#N/A,#N/A,FALSE,"SMT2";#N/A,#N/A,FALSE,"Summary";#N/A,#N/A,FALSE,"Graphs";#N/A,#N/A,FALSE,"4 Panel"}</definedName>
    <definedName name="___NEW4" hidden="1">{#N/A,#N/A,FALSE,"Full";#N/A,#N/A,FALSE,"Half";#N/A,#N/A,FALSE,"Op Expenses";#N/A,#N/A,FALSE,"Cap Charge";#N/A,#N/A,FALSE,"Cost C";#N/A,#N/A,FALSE,"PP&amp;E";#N/A,#N/A,FALSE,"R&amp;D"}</definedName>
    <definedName name="__aaa1" hidden="1">{#N/A,#N/A,FALSE,"Costos Productos 6A";#N/A,#N/A,FALSE,"Costo Unitario Total H-94-12"}</definedName>
    <definedName name="__cr6" hidden="1">[1]T30!#REF!</definedName>
    <definedName name="__cr7" hidden="1">[1]T30!#REF!</definedName>
    <definedName name="__cr8" hidden="1">[1]T30!#REF!</definedName>
    <definedName name="__cr9" hidden="1">[1]T30!#REF!</definedName>
    <definedName name="__new1" hidden="1">{#N/A,#N/A,FALSE,"SMT1";#N/A,#N/A,FALSE,"SMT2";#N/A,#N/A,FALSE,"Summary";#N/A,#N/A,FALSE,"Graphs";#N/A,#N/A,FALSE,"4 Panel"}</definedName>
    <definedName name="__NEW3" hidden="1">{#N/A,#N/A,FALSE,"SMT1";#N/A,#N/A,FALSE,"SMT2";#N/A,#N/A,FALSE,"Summary";#N/A,#N/A,FALSE,"Graphs";#N/A,#N/A,FALSE,"4 Panel"}</definedName>
    <definedName name="__NEW4" hidden="1">{#N/A,#N/A,FALSE,"Full";#N/A,#N/A,FALSE,"Half";#N/A,#N/A,FALSE,"Op Expenses";#N/A,#N/A,FALSE,"Cap Charge";#N/A,#N/A,FALSE,"Cost C";#N/A,#N/A,FALSE,"PP&amp;E";#N/A,#N/A,FALSE,"R&amp;D"}</definedName>
    <definedName name="_A">#N/A</definedName>
    <definedName name="_aaa1" hidden="1">{#N/A,#N/A,FALSE,"Costos Productos 6A";#N/A,#N/A,FALSE,"Costo Unitario Total H-94-12"}</definedName>
    <definedName name="_cr1" hidden="1">[1]T30!#REF!</definedName>
    <definedName name="_cr10" hidden="1">[1]T30!#REF!</definedName>
    <definedName name="_cr6" hidden="1">[1]T30!#REF!</definedName>
    <definedName name="_cr7" hidden="1">[1]T30!#REF!</definedName>
    <definedName name="_cr8" hidden="1">[1]T30!#REF!</definedName>
    <definedName name="_cr9" hidden="1">[1]T30!#REF!</definedName>
    <definedName name="_new1" hidden="1">{#N/A,#N/A,FALSE,"SMT1";#N/A,#N/A,FALSE,"SMT2";#N/A,#N/A,FALSE,"Summary";#N/A,#N/A,FALSE,"Graphs";#N/A,#N/A,FALSE,"4 Panel"}</definedName>
    <definedName name="_NEW3" hidden="1">{#N/A,#N/A,FALSE,"SMT1";#N/A,#N/A,FALSE,"SMT2";#N/A,#N/A,FALSE,"Summary";#N/A,#N/A,FALSE,"Graphs";#N/A,#N/A,FALSE,"4 Panel"}</definedName>
    <definedName name="_NEW4" hidden="1">{#N/A,#N/A,FALSE,"Full";#N/A,#N/A,FALSE,"Half";#N/A,#N/A,FALSE,"Op Expenses";#N/A,#N/A,FALSE,"Cap Charge";#N/A,#N/A,FALSE,"Cost C";#N/A,#N/A,FALSE,"PP&amp;E";#N/A,#N/A,FALSE,"R&amp;D"}</definedName>
    <definedName name="_Order1" hidden="1">255</definedName>
    <definedName name="_Order2" hidden="1">0</definedName>
    <definedName name="_PRT2">[2]SNF1!#REF!</definedName>
    <definedName name="A_IMPRESIÓN_IM">#REF!</definedName>
    <definedName name="AAAA">#N/A</definedName>
    <definedName name="AAAAA">#N/A</definedName>
    <definedName name="aabr">[3]INICIO!$E$20</definedName>
    <definedName name="aabr2009">[4]VARIOS!$E$20</definedName>
    <definedName name="aago">[5]INICIO!$I$20</definedName>
    <definedName name="aago09">[4]VARIOS!$I$20</definedName>
    <definedName name="abr">[5]INICIO!$E$19</definedName>
    <definedName name="abril09">[4]VARIOS!$E$19</definedName>
    <definedName name="ACIDEZ">#REF!</definedName>
    <definedName name="acidez09">[6]AJUSTES!#REF!</definedName>
    <definedName name="ACIDEZ1">[7]AJUSTES!#REF!</definedName>
    <definedName name="ActiveCaseColHeader">#REF!</definedName>
    <definedName name="ActiveCaseName">#REF!</definedName>
    <definedName name="ADI">#REF!</definedName>
    <definedName name="adic">[3]INICIO!$M$20</definedName>
    <definedName name="adic09">[4]VARIOS!$M$20</definedName>
    <definedName name="aene">[3]INICIO!$B$20</definedName>
    <definedName name="aene09">[4]VARIOS!$B$20</definedName>
    <definedName name="afeb">[3]INICIO!$C$20</definedName>
    <definedName name="afeb09">[4]VARIOS!$C$20</definedName>
    <definedName name="Aframax_WS">'[8]Crude Freight Calculations'!$L$112</definedName>
    <definedName name="ago">[5]INICIO!$I$19</definedName>
    <definedName name="ajul">[3]INICIO!$H$20</definedName>
    <definedName name="ajul09">[4]VARIOS!$H$20</definedName>
    <definedName name="ajun">[3]INICIO!$G$20</definedName>
    <definedName name="ALO">#REF!</definedName>
    <definedName name="amar">[3]INICIO!$D$20</definedName>
    <definedName name="amay">[3]INICIO!$F$20</definedName>
    <definedName name="amay09">[4]VARIOS!$F$20</definedName>
    <definedName name="AMOR">#N/A</definedName>
    <definedName name="annualworkhours">#REF!</definedName>
    <definedName name="anov">[3]INICIO!$L$20</definedName>
    <definedName name="anov09">[4]VARIOS!$L$20</definedName>
    <definedName name="anscount" hidden="1">3</definedName>
    <definedName name="año">[3]INICIO!$N$19</definedName>
    <definedName name="año09">[4]VARIOS!$N$19</definedName>
    <definedName name="aoct">[3]INICIO!$K$20</definedName>
    <definedName name="aoct09">[4]VARIOS!$K$20</definedName>
    <definedName name="asd">#N/A</definedName>
    <definedName name="asep">[3]INICIO!$J$20</definedName>
    <definedName name="b">#N/A</definedName>
    <definedName name="base_VaR">#REF!</definedName>
    <definedName name="BaseDataColHeader">#REF!</definedName>
    <definedName name="BaseDeltaColHeader">#REF!</definedName>
    <definedName name="BESO">#N/A</definedName>
    <definedName name="BTOP">#N/A</definedName>
    <definedName name="C_VOL">[3]VOL!#REF!</definedName>
    <definedName name="calendardays">#REF!</definedName>
    <definedName name="capitalcostOther">#REF!</definedName>
    <definedName name="capitalcostRefinery">[9]Inputs!#REF!</definedName>
    <definedName name="Case1Name">#REF!</definedName>
    <definedName name="Case2Name">#REF!</definedName>
    <definedName name="Case3Name">#REF!</definedName>
    <definedName name="Case4Name">#REF!</definedName>
    <definedName name="Case5Name">#REF!</definedName>
    <definedName name="Case6Name">#REF!</definedName>
    <definedName name="CaseDesc">#REF!</definedName>
    <definedName name="CaseNameList">#REF!</definedName>
    <definedName name="CBWorkbookPriority" hidden="1">-1538542354</definedName>
    <definedName name="CeCos">[10]TABLAS!$W$1:$W$80</definedName>
    <definedName name="CEIndex_Base">#REF!</definedName>
    <definedName name="CEIndexNewPeriod">#REF!</definedName>
    <definedName name="charge">#REF!</definedName>
    <definedName name="Clasif">[10]TABLAS!$N$1:$N$8</definedName>
    <definedName name="Compania">OFFSET('[11]Trade Balance Plain'!$I$2,0,0,COUNTA('[11]Trade Balance Plain'!$I:$I)-1)</definedName>
    <definedName name="ConseqCat">0</definedName>
    <definedName name="ConseqForMitRisk">3</definedName>
    <definedName name="constr1">#REF!</definedName>
    <definedName name="constr2">#REF!</definedName>
    <definedName name="constr3">#REF!</definedName>
    <definedName name="constr4">#REF!</definedName>
    <definedName name="consulta_mes">#N/A</definedName>
    <definedName name="Control">'[12]3. Mercado Nacional'!#REF!</definedName>
    <definedName name="CostPeriod">#REF!</definedName>
    <definedName name="CRD_CENTRO">#REF!</definedName>
    <definedName name="cruderate2000">#REF!</definedName>
    <definedName name="cruderate2011">#REF!</definedName>
    <definedName name="Cuentas">[10]TABLAS!$S$1:$S$68</definedName>
    <definedName name="daño">[3]INICIO!$B$19:$M$19</definedName>
    <definedName name="DAT">#REF!</definedName>
    <definedName name="Dated_Brent">[13]Precios!#REF!</definedName>
    <definedName name="Datos">#N/A</definedName>
    <definedName name="Datos_aroma">#N/A</definedName>
    <definedName name="Day">[14]Inputs!$C$13</definedName>
    <definedName name="DaysStorageCapacity">#REF!</definedName>
    <definedName name="DDDD">[15]TABLAS!$S$1:$S$68</definedName>
    <definedName name="debt">#REF!</definedName>
    <definedName name="DensBenz">0.8846</definedName>
    <definedName name="DensC7A">0.8719</definedName>
    <definedName name="DensC8A">0.8731</definedName>
    <definedName name="DensC9A">0.89</definedName>
    <definedName name="dia_de_semana">#N/A</definedName>
    <definedName name="DialogFrame">#N/A</definedName>
    <definedName name="DialogFrame2">#N/A</definedName>
    <definedName name="dic">[3]INICIO!$M$19</definedName>
    <definedName name="E_03">#REF!</definedName>
    <definedName name="EIHD">#N/A</definedName>
    <definedName name="Endsession">#N/A</definedName>
    <definedName name="ene">[5]INICIO!$B$19</definedName>
    <definedName name="Entidad">[10]TABLAS!$H$4:$H$6</definedName>
    <definedName name="ERR">[16]TARIF2002!#REF!</definedName>
    <definedName name="ERROR">#REF!</definedName>
    <definedName name="ERROR1">#REF!</definedName>
    <definedName name="ERROR2">#REF!</definedName>
    <definedName name="ERROR3">[16]TARIF2002!#REF!</definedName>
    <definedName name="ERROR5">[16]TARIF2002!#REF!</definedName>
    <definedName name="Estimate_Factor">1</definedName>
    <definedName name="ESTRUCTURA">#REF!</definedName>
    <definedName name="fas">[4]VARIOS!$D$20</definedName>
    <definedName name="fccratio">#REF!</definedName>
    <definedName name="feb">[5]INICIO!$C$19</definedName>
    <definedName name="Febrero">#N/A</definedName>
    <definedName name="Fecha_Corte">#REF!</definedName>
    <definedName name="ffwf">[4]VARIOS!$I$19</definedName>
    <definedName name="fixedoperating">#REF!</definedName>
    <definedName name="Guardar_datos">#N/A</definedName>
    <definedName name="Guardar_Datos_del_Dia">#N/A</definedName>
    <definedName name="Guardar_Datos_Indice_energìa">#N/A</definedName>
    <definedName name="Guardar_del_Dia">#N/A</definedName>
    <definedName name="GUARDAR_EN_RED">#N/A</definedName>
    <definedName name="GUARDAR_REPORTE">#N/A</definedName>
    <definedName name="gvwsklbv">[4]VARIOS!$G$20</definedName>
    <definedName name="h" hidden="1">[1]T30!#REF!</definedName>
    <definedName name="h2rate">#REF!</definedName>
    <definedName name="HCT_REF_CLM">#REF!</definedName>
    <definedName name="hourlylaborrate">#REF!</definedName>
    <definedName name="IFCCDU">-1367212015</definedName>
    <definedName name="IFCHCU">-2056388596</definedName>
    <definedName name="IFCHDS">-2106064888</definedName>
    <definedName name="Index">#REF!</definedName>
    <definedName name="inflationfactor">#REF!</definedName>
    <definedName name="initialcapital">#REF!</definedName>
    <definedName name="Inputs">'[12]3. Mercado Nacional'!#REF!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41981.7082754629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>#REF!</definedName>
    <definedName name="JA">#REF!</definedName>
    <definedName name="JET_A_DIESEL">#REF!</definedName>
    <definedName name="jul">[5]INICIO!$H$19</definedName>
    <definedName name="jun">[5]INICIO!$G$19</definedName>
    <definedName name="junk">#REF!</definedName>
    <definedName name="lcinterest">#REF!</definedName>
    <definedName name="leapdays">#REF!</definedName>
    <definedName name="leasefee">#REF!</definedName>
    <definedName name="limcount" hidden="1">3</definedName>
    <definedName name="LINEAS.">[10]TABLAS!$L$3:$L$354</definedName>
    <definedName name="List1">#REF!</definedName>
    <definedName name="List2">#REF!</definedName>
    <definedName name="List3">#REF!</definedName>
    <definedName name="List4">#REF!</definedName>
    <definedName name="lista1">[17]Hoja1!$A$1:$A$4</definedName>
    <definedName name="loaninterestrate">#REF!</definedName>
    <definedName name="loanterm">#REF!</definedName>
    <definedName name="loanyears">#REF!</definedName>
    <definedName name="Location_Factor">#REF!</definedName>
    <definedName name="LocationFactor_Canada">#REF!</definedName>
    <definedName name="LocationFactor_Caribbean">#REF!</definedName>
    <definedName name="LocationFactor_PADDI">#REF!</definedName>
    <definedName name="LocationFactor_PADDII">#REF!</definedName>
    <definedName name="LocationFactor_PADDIII">#REF!</definedName>
    <definedName name="LocationFactor_PADDIV">#REF!</definedName>
    <definedName name="LocationFactor_PADDV">#REF!</definedName>
    <definedName name="M_MARGEN">#REF!</definedName>
    <definedName name="M_P">#REF!</definedName>
    <definedName name="M_PRE">[3]PRE!#REF!</definedName>
    <definedName name="M_R">#REF!</definedName>
    <definedName name="M_S">#REF!</definedName>
    <definedName name="M_VOL">[3]VOL!#REF!</definedName>
    <definedName name="mar">[5]INICIO!$D$19</definedName>
    <definedName name="margen">#REF!</definedName>
    <definedName name="MATRIZRICS">'[18]RICS NUEVA HOJA DIARIA'!$A$1:$AB$42</definedName>
    <definedName name="may">[5]INICIO!$F$19</definedName>
    <definedName name="MES">#REF!</definedName>
    <definedName name="Moneda">[10]TABLAS!$H$19:$H$20</definedName>
    <definedName name="MTaxPercent">#REF!</definedName>
    <definedName name="MTaxValue">#REF!</definedName>
    <definedName name="N_PRESUPUESTO">#REF!</definedName>
    <definedName name="Nonattainment_Factor">#REF!</definedName>
    <definedName name="nov">[3]INICIO!$L$19</definedName>
    <definedName name="oct">[3]INICIO!$K$19</definedName>
    <definedName name="OnceThru">0</definedName>
    <definedName name="opexrate">#REF!</definedName>
    <definedName name="OtherOffsitesPercentage">#REF!</definedName>
    <definedName name="P_MARGEN">#REF!</definedName>
    <definedName name="P_MES">[3]VOL!$AU$4:$BI$4</definedName>
    <definedName name="P_PRE">[3]PRE!$AU$4:$BI$237</definedName>
    <definedName name="P_VOL">[3]VOL!$AU$1:$BI$247</definedName>
    <definedName name="Perfiles">#REF!</definedName>
    <definedName name="PIDTable">[19]UnitRanges!$A$6:$T$105</definedName>
    <definedName name="pimdsd" hidden="1">[1]T30!#REF!</definedName>
    <definedName name="Platts_Unl87_9RVP_USGC">[13]Precios!$DO$2:$DP$10000</definedName>
    <definedName name="Platts_Unl87_USGC">[13]Precios!$DT$2:$DU$10000</definedName>
    <definedName name="PRIMES">#N/A</definedName>
    <definedName name="ProbRange">0</definedName>
    <definedName name="ProbRangeMit">0</definedName>
    <definedName name="ProcessID_LU">[19]UnitRanges!$A$6:$D$104</definedName>
    <definedName name="productionrate">#REF!</definedName>
    <definedName name="Producto">OFFSET('[11]Trade Balance Plain'!$A$2,0,0,COUNTA('[11]Trade Balance Plain'!$A:$A)-1)</definedName>
    <definedName name="productrate">#REF!</definedName>
    <definedName name="PROPILENO">#REF!</definedName>
    <definedName name="PROY99">#N/A</definedName>
    <definedName name="PrtMod1.DialogFrame2">#N/A</definedName>
    <definedName name="PrtMod1.Endsession">#N/A</definedName>
    <definedName name="PSIMResult">#REF!</definedName>
    <definedName name="PVOL">#REF!</definedName>
    <definedName name="PYF100_2">#N/A</definedName>
    <definedName name="Q">[20]TARIF2002!#REF!</definedName>
    <definedName name="QE">[16]TARIF2002!#REF!</definedName>
    <definedName name="QE_TE">[16]TARIF2002!#REF!</definedName>
    <definedName name="QI">[16]TARIF2002!#REF!</definedName>
    <definedName name="QI_TI">[16]TARIF2002!#REF!</definedName>
    <definedName name="QN">[16]TARIF2002!#REF!</definedName>
    <definedName name="QN_QI">[16]TARIF2002!#REF!</definedName>
    <definedName name="QNS">[20]TARIF2002!#REF!</definedName>
    <definedName name="R_MARGEN">#REF!</definedName>
    <definedName name="R_MES">[21]VOL!$A$4:$M$4</definedName>
    <definedName name="R_PRE">[3]PRE!$A$4:$AC$236</definedName>
    <definedName name="R_VOL">[21]VOL!$A$4:$O$230</definedName>
    <definedName name="REAL">#REF!</definedName>
    <definedName name="recon">#REF!</definedName>
    <definedName name="refinery">#REF!</definedName>
    <definedName name="REG">#REF!</definedName>
    <definedName name="REGULAR">#REF!</definedName>
    <definedName name="RESUMEN_ESCENARIO_POR_NEGOCIO__Cifras_monetarias_en_US_M2000">"Resultados"</definedName>
    <definedName name="RESUMENECP">#N/A</definedName>
    <definedName name="S_MARGEN">#REF!</definedName>
    <definedName name="S_MES">[3]VOL!$AE$4:$AS$4</definedName>
    <definedName name="S_PRE">[3]PRE!$AE$4:$AS$236</definedName>
    <definedName name="S_VOL">[3]VOL!$AE$4:$AS$230</definedName>
    <definedName name="SAPBEXrevision" hidden="1">1</definedName>
    <definedName name="SAPBEXsysID" hidden="1">"BWP"</definedName>
    <definedName name="SAPBEXwbID" hidden="1">"42VS4MUA648K46GRYVYYIZA16"</definedName>
    <definedName name="sencount" hidden="1">3</definedName>
    <definedName name="sep">[3]INICIO!$J$19</definedName>
    <definedName name="SOL">#REF!</definedName>
    <definedName name="Start11">#REF!</definedName>
    <definedName name="Start12">#REF!</definedName>
    <definedName name="Start13">#REF!</definedName>
    <definedName name="Start14">#REF!</definedName>
    <definedName name="Start16">#REF!</definedName>
    <definedName name="Start17">#REF!</definedName>
    <definedName name="Start19">#REF!</definedName>
    <definedName name="Start2">#REF!</definedName>
    <definedName name="Start21">#REF!</definedName>
    <definedName name="Start22">#REF!</definedName>
    <definedName name="Start24">#REF!</definedName>
    <definedName name="Start25">#REF!</definedName>
    <definedName name="Start26">#REF!</definedName>
    <definedName name="Start28">#REF!</definedName>
    <definedName name="Start3">#REF!</definedName>
    <definedName name="Start30">#REF!</definedName>
    <definedName name="Start31">#REF!</definedName>
    <definedName name="Start33">#REF!</definedName>
    <definedName name="Start34">#REF!</definedName>
    <definedName name="Start35">#REF!</definedName>
    <definedName name="Start5">[22]GRAF!#REF!</definedName>
    <definedName name="Start7">#REF!</definedName>
    <definedName name="Start8">#REF!</definedName>
    <definedName name="startupcost">#REF!</definedName>
    <definedName name="StorageCostExponent">#REF!</definedName>
    <definedName name="StorageCostFactor">#REF!</definedName>
    <definedName name="streamdays">#REF!</definedName>
    <definedName name="Suezmax_WS">'[8]Crude Freight Calculations'!$L$113</definedName>
    <definedName name="suscapdollars">#REF!</definedName>
    <definedName name="sustainingcapital">#REF!</definedName>
    <definedName name="sustainingcapitalpercent">#REF!</definedName>
    <definedName name="sustainingcapitalrefinery">#REF!</definedName>
    <definedName name="TABLA1">#REF!</definedName>
    <definedName name="Tarifa">'[12]Cálculos manejo en puerto'!#REF!</definedName>
    <definedName name="taxrate">#REF!</definedName>
    <definedName name="TE">[16]TARIF2002!#REF!</definedName>
    <definedName name="terminalvaluemultiple">#REF!</definedName>
    <definedName name="TI">[16]TARIF2002!#REF!</definedName>
    <definedName name="Tipo">[23]TABLAS!$J$3:$J$5</definedName>
    <definedName name="TipoOperacion">OFFSET('[11]Trade Balance Plain'!$J$2,0,0,COUNTA('[11]Trade Balance Plain'!$J:$J)-1)</definedName>
    <definedName name="TITU">#REF!</definedName>
    <definedName name="TOT">#REF!</definedName>
    <definedName name="TraerDatosDePlc">#N/A</definedName>
    <definedName name="trid1">[3]INICIO!$O$19</definedName>
    <definedName name="trid2">[3]INICIO!$P$19</definedName>
    <definedName name="trid3">[3]INICIO!$Q$19</definedName>
    <definedName name="trid4">[3]INICIO!$R$19</definedName>
    <definedName name="trida1">[3]INICIO!$S$19</definedName>
    <definedName name="trida2">[3]INICIO!$T$19</definedName>
    <definedName name="trida3">[3]INICIO!$U$19</definedName>
    <definedName name="trida4">[3]INICIO!$V$19</definedName>
    <definedName name="trim1">[3]INICIO!$B$19:$D$19</definedName>
    <definedName name="trim2">[3]INICIO!$E$19:$G$19</definedName>
    <definedName name="trim3">[3]INICIO!$H$19:$J$19</definedName>
    <definedName name="trim4">[3]INICIO!$K$19:$M$19</definedName>
    <definedName name="trima1">[3]INICIO!$B$19:$C$19</definedName>
    <definedName name="trima2">[3]INICIO!$E$19:$F$19</definedName>
    <definedName name="trima3">[3]INICIO!$H$19:$I$19</definedName>
    <definedName name="trima4">[3]INICIO!$K$19:$L$19</definedName>
    <definedName name="TxWtRate">[19]Conv!$G$15</definedName>
    <definedName name="UFrm2InUse">1</definedName>
    <definedName name="uv">375000</definedName>
    <definedName name="variableoperating">#REF!</definedName>
    <definedName name="Version">[8]Inputs!$C$8</definedName>
    <definedName name="Volumen">OFFSET('[11]Trade Balance Plain'!$B$2,0,0,COUNTA('[11]Trade Balance Plain'!$B:$B)-1)</definedName>
    <definedName name="W">[24]MARGEN!$CX$1:$GS$225</definedName>
    <definedName name="workingcapitaldays">[25]Inputs!$B$36</definedName>
    <definedName name="workingcapitalinterest">[25]Inputs!$B$37</definedName>
    <definedName name="wrn.PRINT." hidden="1">{#N/A,#N/A,FALSE,"INPUTS";#N/A,#N/A,FALSE,"CHG&amp;YLD";#N/A,#N/A,FALSE,"PRICES";#N/A,#N/A,FALSE,"PRCBASIS";#N/A,#N/A,FALSE,"OPERCOSTS";#N/A,#N/A,FALSE,"CAPITAL";#N/A,#N/A,FALSE,"ANPRICES";#N/A,#N/A,FALSE,"MARGINS";#N/A,#N/A,FALSE,"CASHFLOW"}</definedName>
    <definedName name="WW">[24]MARGEN!$CX$1:$GS$225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6" l="1"/>
  <c r="C12" i="6"/>
  <c r="C6" i="5" l="1"/>
  <c r="C12" i="5" s="1"/>
  <c r="C16" i="5" s="1"/>
  <c r="D6" i="4"/>
  <c r="D12" i="4" s="1"/>
  <c r="D16" i="4" s="1"/>
  <c r="D6" i="3" l="1"/>
  <c r="D12" i="3" s="1"/>
  <c r="D16" i="3" s="1"/>
  <c r="D18" i="3" s="1"/>
  <c r="C6" i="4" l="1"/>
  <c r="C12" i="4" s="1"/>
  <c r="C16" i="4" s="1"/>
  <c r="C6" i="3"/>
  <c r="C12" i="3" s="1"/>
  <c r="C16" i="3" s="1"/>
  <c r="C18" i="3" s="1"/>
  <c r="D8" i="2" l="1"/>
  <c r="D5" i="2"/>
  <c r="C17" i="2"/>
  <c r="C13" i="2"/>
  <c r="C10" i="2"/>
  <c r="C9" i="2"/>
  <c r="C8" i="2"/>
  <c r="D7" i="2"/>
  <c r="C7" i="2"/>
  <c r="C5" i="2"/>
  <c r="D4" i="2"/>
  <c r="D6" i="2" s="1"/>
  <c r="C4" i="2"/>
  <c r="C6" i="2" s="1"/>
  <c r="D12" i="2" l="1"/>
  <c r="C12" i="2"/>
  <c r="C16" i="2"/>
  <c r="C18" i="2" s="1"/>
  <c r="D16" i="2" l="1"/>
  <c r="D18" i="2" s="1"/>
  <c r="C6" i="1" l="1"/>
  <c r="C12" i="1" l="1"/>
  <c r="C16" i="1" s="1"/>
  <c r="C18" i="1" s="1"/>
  <c r="D6" i="1"/>
  <c r="D12" i="1" l="1"/>
  <c r="D16" i="1" s="1"/>
  <c r="D18" i="1" s="1"/>
</calcChain>
</file>

<file path=xl/sharedStrings.xml><?xml version="1.0" encoding="utf-8"?>
<sst xmlns="http://schemas.openxmlformats.org/spreadsheetml/2006/main" count="106" uniqueCount="30">
  <si>
    <t>2018 Cifras en US$M</t>
  </si>
  <si>
    <t>Presupuesto</t>
  </si>
  <si>
    <t>Ejecutado a 31/12/2018</t>
  </si>
  <si>
    <t xml:space="preserve"> Total Ingresos </t>
  </si>
  <si>
    <t>Costo Materia Prima</t>
  </si>
  <si>
    <t>Gas,transporte y VNR</t>
  </si>
  <si>
    <t xml:space="preserve"> Margen Bruto Contable</t>
  </si>
  <si>
    <t>Costos y Gastos O&amp;M</t>
  </si>
  <si>
    <t>Gastos Administración</t>
  </si>
  <si>
    <t xml:space="preserve">Impuestos </t>
  </si>
  <si>
    <t>Depreciación</t>
  </si>
  <si>
    <t>Deterioro de PPYE</t>
  </si>
  <si>
    <t>Utilidad /(Pérdida Operacional)</t>
  </si>
  <si>
    <t>Gastos/Ing. Financieros</t>
  </si>
  <si>
    <t>Diferencia en Cambio</t>
  </si>
  <si>
    <t>Impuesto Diferido</t>
  </si>
  <si>
    <t>Utilidad  Antes de Impuestos</t>
  </si>
  <si>
    <t>Impuesto de Renta</t>
  </si>
  <si>
    <t>Utilidad Neta</t>
  </si>
  <si>
    <t>2019 Cifras en US$M</t>
  </si>
  <si>
    <t>Ejecutado a 31/12/2019</t>
  </si>
  <si>
    <t xml:space="preserve">Depreciación y Amortización </t>
  </si>
  <si>
    <t>Deterioro PPYE</t>
  </si>
  <si>
    <t>Gastos/Ingresos Financieros</t>
  </si>
  <si>
    <t>2020 Cifras en US$M</t>
  </si>
  <si>
    <t>Ejecutado a 31/12/2020</t>
  </si>
  <si>
    <t>2021 Cifras en US$M</t>
  </si>
  <si>
    <t>Ejecutado a 31/12/2021</t>
  </si>
  <si>
    <t>2022 Cifras en US$M</t>
  </si>
  <si>
    <t>2023 Cifras en US$M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</si>
</sst>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#,##0_ ;[Red]\-#,##0\ "/>
    <numFmt numFmtId="168" formatCode="_(* #,##0.000_);_(* \(#,##0.000\);_(* &quot;-&quot;??_);_(@_)"/>
    <numFmt numFmtId="169" formatCode="_-* #,##0.000_-;\-* #,##0.000_-;_-* &quot;-&quot;???_-;_-@_-"/>
    <numFmt numFmtId="170" formatCode="_-* #,##0.0_-;\-* #,##0.0_-;_-* &quot;-&quot;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3" fillId="0" borderId="0" xfId="0" applyFont="1"/>
    <xf numFmtId="0" fontId="4" fillId="2" borderId="5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left" vertical="center" wrapText="1" readingOrder="1"/>
    </xf>
    <xf numFmtId="165" fontId="5" fillId="3" borderId="4" xfId="2" applyNumberFormat="1" applyFont="1" applyFill="1" applyBorder="1" applyAlignment="1">
      <alignment horizontal="right" vertical="center" wrapText="1" readingOrder="1"/>
    </xf>
    <xf numFmtId="0" fontId="3" fillId="0" borderId="0" xfId="0" applyFont="1" applyAlignment="1">
      <alignment horizontal="left" vertical="center" wrapText="1" readingOrder="1"/>
    </xf>
    <xf numFmtId="165" fontId="3" fillId="0" borderId="2" xfId="2" applyNumberFormat="1" applyFont="1" applyFill="1" applyBorder="1" applyAlignment="1">
      <alignment horizontal="right" vertical="center" wrapText="1" readingOrder="1"/>
    </xf>
    <xf numFmtId="165" fontId="3" fillId="0" borderId="3" xfId="2" applyNumberFormat="1" applyFont="1" applyFill="1" applyBorder="1" applyAlignment="1">
      <alignment horizontal="right" vertical="center" wrapText="1" readingOrder="1"/>
    </xf>
    <xf numFmtId="165" fontId="3" fillId="0" borderId="7" xfId="2" applyNumberFormat="1" applyFont="1" applyFill="1" applyBorder="1" applyAlignment="1">
      <alignment horizontal="right" vertical="center" wrapText="1" readingOrder="1"/>
    </xf>
    <xf numFmtId="165" fontId="3" fillId="0" borderId="0" xfId="2" applyNumberFormat="1" applyFont="1" applyFill="1" applyBorder="1" applyAlignment="1">
      <alignment horizontal="right" vertical="center" wrapText="1" readingOrder="1"/>
    </xf>
    <xf numFmtId="49" fontId="5" fillId="0" borderId="6" xfId="0" applyNumberFormat="1" applyFont="1" applyBorder="1" applyAlignment="1">
      <alignment horizontal="center" vertical="center" wrapText="1" readingOrder="1"/>
    </xf>
    <xf numFmtId="166" fontId="5" fillId="0" borderId="2" xfId="2" applyNumberFormat="1" applyFont="1" applyFill="1" applyBorder="1" applyAlignment="1">
      <alignment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167" fontId="7" fillId="0" borderId="4" xfId="3" applyNumberFormat="1" applyFont="1" applyBorder="1"/>
    <xf numFmtId="166" fontId="3" fillId="0" borderId="0" xfId="0" applyNumberFormat="1" applyFont="1"/>
    <xf numFmtId="168" fontId="3" fillId="0" borderId="0" xfId="0" applyNumberFormat="1" applyFont="1"/>
    <xf numFmtId="0" fontId="8" fillId="0" borderId="0" xfId="0" applyFont="1"/>
    <xf numFmtId="41" fontId="3" fillId="0" borderId="0" xfId="1" applyFont="1"/>
    <xf numFmtId="169" fontId="3" fillId="0" borderId="0" xfId="0" applyNumberFormat="1" applyFont="1"/>
    <xf numFmtId="170" fontId="0" fillId="0" borderId="0" xfId="0" applyNumberFormat="1"/>
  </cellXfs>
  <cellStyles count="4">
    <cellStyle name="Millares [0]" xfId="1" builtinId="6"/>
    <cellStyle name="Millares 60" xfId="2" xr:uid="{C96F5152-2EB5-47C4-A8E8-126B8CC5E339}"/>
    <cellStyle name="Normal" xfId="0" builtinId="0"/>
    <cellStyle name="Normal 2" xfId="3" xr:uid="{2B8196EB-23A1-4AB2-8C1B-8A8123C5E5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customXml" Target="../customXml/item2.xml"/><Relationship Id="rId21" Type="http://schemas.openxmlformats.org/officeDocument/2006/relationships/externalLink" Target="externalLinks/externalLink15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48505-1a\!JULIO2004\DOCUME~1\e0927033\CONFIG~1\Temp\PRONOSTICOS%20OFICIALES%202004%20(JULIO%2022%202003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90\Groups\GESTION%20FINANCIERA\2012\10.%20Plan%20Anual%202013\1.%20MDTO\5.%20NUEVO%20PPTO%20REFICAR\3.%20Plantillas%20mensualizadas\1.CCF\Modelo%20Presupuesto%202013%20-%20MDTO%20RA-CCF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1904825/Configuraci&#243;n%20local/Archivos%20temporales%20de%20Internet/Content.Outlook/FS3B9R8P/ACUMULADO%20MES%20A%20MES%20%20ABRIL%202011%20ECP%20DEFINITIVO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microsoft.com/office/2019/04/relationships/externalLinkLongPath" Target="/Documents%20and%20Settings/E0992866/Configuraci&#243;n%20local/Archivos%20temporales%20de%20Internet/OLK42/Documents%20and%20Settings/Administrador/Mis%20documentos/A&#241;o2006/Bidiesel/EstructuracionNegocio/modelo-310506%20V3%20(2)%20I.xls?E1FA7B6C" TargetMode="External"/><Relationship Id="rId1" Type="http://schemas.openxmlformats.org/officeDocument/2006/relationships/externalLinkPath" Target="file:///\\E1FA7B6C\modelo-310506%20V3%20(2)%20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07\groups\VCGGCI\GCI\CAMCR\damaya\Arch%20Reuters\Tablas%20Diferenciale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Jobs%20-%20Current/Jobs%20-%20Completed/C06006%20Glencore%20Cartagena%20Refinery/Analysis/Analysis%20Prior%20July%202006/Case%204/Cartagena%20Upgrade%20Analysis%20Case%204%20v4.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90\Groups\Documents%20and%20Settings\E0403920\Configuraci&#243;n%20local\Archivos%20temporales%20de%20Internet\Content.Outlook\YOGV3R0P\Modelo%20Presupuesto%202013%20-%20MDTO%20RA-CEC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DOCUME~1\e0939709\CONFIG~1\Temp\precios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90\Groups\Documents%20and%20Settings\e0448455\Configuraci&#243;n%20local\Archivos%20temporales%20de%20Internet\Content.Outlook\FVMINZCC\Encuesta\Encuesta%20U8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Constancita\HOJA%20DIARIA\HD%202003\Hoja%20Diaria%20Nuev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90\Groups\Documents%20and%20Settings\e0228109\Configuraci&#243;n%20local\Archivos%20temporales%20de%20Internet\Content.Outlook\RDK3E3BX\Tabla1%20Refic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C%20with%20speciation/model%20tables/Modelos%20Delta%20Base%20Updat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MERYVENT\ZZZ.MERCA.GQ\MERCADEO\POLITICA%20DE%20PRECIOS\PRECIOS%20MARZO%202003\precios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ficar-my.sharepoint.com/mis%20documentos/Reficar/PRESUPUESTO/PPTO%202017/REALES/06.%20Junio/MARGEN%202017%20JUN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!Trabajo/2014/Volumetrico%202015/GRC%202015%20en%20revision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90\Groups\STEECO\GESTION%20FINANCIERA\2012\10.%20Plan%20Anual%202013\1.%20MDTO\2.%20Plantillas\6.%20Plantillas%20Mensualizadas\2.CCF\Modelo%20Presupuesto%202013%20-%20MDTO%20RA-CCF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07\grupos\Documents%20and%20Settings\e1904009\Datos%20de%20programa\Microsoft\Excel\MARGEN%20(Autoguardado)%20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put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OneDrive%20-%20Refineria%20de%20Cartagena\Reficar\PRESUPUESTO\PPTO%202019\Reales\12.%20Diciembre\Analisis%20Resultados%20Dic-Kvillamiza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ficar-my.sharepoint.com/personal/katalina_villamizar_reficar_com_co/Documents/Reficar/PRESUPUESTO/PPTO%202019/Reales/Resultados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ficar-my.sharepoint.com/mis%20documentos/Reficar/PRESUPUESTO/PPTO%202017/REALES/10.%20Octubre/MARGEN%202017%20(00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07\grupos\groups\GPS\PPO\Margen%20de%20Refinacion\A&#209;O%202009\MARGEN%20(Autoguardado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ficar-my.sharepoint.com/mis%20documentos/Reficar/PRESUPUESTO/PPTO%202017/REALES/08.%20Agosto/MARGEN%202017%20Agost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07\grupos\GPS\PPO\Margen%20de%20Refinacion\A&#209;O%202010\MARGEN%202010%20OPTIMIZACION\MARGEN%202010%2055.68%20US$%20WTI%20OPTIMIZAC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1904009/Datos%20de%20programa/Microsoft/Excel/MARGEN%2020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GRC%20with%20speciation/model%20tables/Sel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Jobs%20-%20Current/C08005.3%20-%20RCSA%20-%20Cartagena%20Refinery%20Project%20Economics%20(March)/Glencore%20Price%20Information/Crude%20Selection%20Model%20Inputs%20for%20May%202008%20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"/>
      <sheetName val="T01_"/>
      <sheetName val="T01"/>
      <sheetName val="T02"/>
      <sheetName val="T03"/>
      <sheetName val="T04"/>
      <sheetName val="T05"/>
      <sheetName val="T06"/>
      <sheetName val="T07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5"/>
      <sheetName val="T28"/>
      <sheetName val="T29"/>
      <sheetName val="T30"/>
      <sheetName val="DATA"/>
      <sheetName val="P90_2003"/>
      <sheetName val="DEMANDAS PTQ"/>
      <sheetName val="2 ANEXCONT"/>
      <sheetName val="TASA"/>
      <sheetName val="P50"/>
      <sheetName val="ene_dic"/>
      <sheetName val="PRES_355"/>
      <sheetName val="ENE_FEB"/>
      <sheetName val="FEB_MAR"/>
      <sheetName val="CrudoP50Firme"/>
      <sheetName val="INVENTARIOS_GCB_3P"/>
      <sheetName val="#¡REF"/>
      <sheetName val="PRODUCCION REAL FEB"/>
      <sheetName val="REAL_MARZO"/>
      <sheetName val="REAL_MAYO"/>
      <sheetName val="REAL_JUNIO"/>
      <sheetName val="Hoja1"/>
      <sheetName val="PRONOSTICO"/>
      <sheetName val="POP"/>
      <sheetName val="DATOS"/>
      <sheetName val="pronosticos"/>
      <sheetName val="ecp"/>
      <sheetName val="Hoja2"/>
      <sheetName val="PRONOSTICOS OFICIALES 2004 (JUL"/>
      <sheetName val="DIC02"/>
      <sheetName val="REAL_ABRIL"/>
      <sheetName val="Parametros"/>
      <sheetName val=""/>
      <sheetName val="DEMANDAS_PTQ"/>
      <sheetName val="2_ANEXCONT"/>
      <sheetName val="PRODUCCION_REAL_FEB"/>
      <sheetName val="PRONOSTICOS_OFICIALES_2004_(JUL"/>
      <sheetName val="PARAMETROS(2)"/>
      <sheetName val="OCT_DIC"/>
      <sheetName val="RESUMEN"/>
      <sheetName val="TABLAS"/>
      <sheetName val="Ordenes Internas"/>
      <sheetName val="DPC"/>
      <sheetName val="Bases de Datos"/>
      <sheetName val="Instrucciones "/>
      <sheetName val="Ordenes_Internas"/>
      <sheetName val="DEMANDAS_PTQ1"/>
      <sheetName val="DEMANDAS_PTQ2"/>
      <sheetName val="2_ANEXCONT1"/>
      <sheetName val="PRODUCCION_REAL_FEB1"/>
      <sheetName val="PRONOSTICOS_OFICIALES_2004_(JU1"/>
      <sheetName val="Ordenes_Internas1"/>
      <sheetName val="Bases_de_Datos"/>
      <sheetName val="Instrucciones_"/>
      <sheetName val="PICK LIST"/>
      <sheetName val="Auxiliar"/>
      <sheetName val="OCT09"/>
      <sheetName val="Puntos"/>
      <sheetName val="PROYECTOS TRÁNSITO"/>
      <sheetName val="ABR09M$"/>
      <sheetName val="NOV8M$"/>
      <sheetName val="MOBILIARIO"/>
      <sheetName val="Lista"/>
      <sheetName val="Listas"/>
      <sheetName val="Analisis Varianzas"/>
      <sheetName val="Variables de calculo"/>
      <sheetName val="ANS"/>
      <sheetName val="SUMMARY (2)"/>
      <sheetName val="CRUDOS"/>
      <sheetName val="Cecos O&amp;M"/>
      <sheetName val="Cecos Corporativo"/>
      <sheetName val="VALIDACIONES"/>
      <sheetName val="CURVAS TIBU"/>
      <sheetName val="OCTUBRE-2010"/>
      <sheetName val="Reducción GEI por Dpto"/>
      <sheetName val="Recirculación por Dpto"/>
      <sheetName val="Deduc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NEL"/>
      <sheetName val="detallado"/>
      <sheetName val="Errores"/>
      <sheetName val="Tips Bases"/>
      <sheetName val="Hoja2"/>
      <sheetName val="Anexo 8"/>
      <sheetName val="Archivo CO"/>
      <sheetName val="TABLAS"/>
      <sheetName val="RelacionPyG"/>
      <sheetName val="Hoja1"/>
      <sheetName val="Informes"/>
      <sheetName val="Hoja3"/>
      <sheetName val="Ctas - PosPes"/>
      <sheetName val="DATOS"/>
      <sheetName val="Variables"/>
      <sheetName val="VALIDACIONES"/>
      <sheetName val="Tips_Bases2"/>
      <sheetName val="Anexo_82"/>
      <sheetName val="Archivo_CO2"/>
      <sheetName val="Ctas_-_PosPes2"/>
      <sheetName val="Tips_Bases1"/>
      <sheetName val="Anexo_81"/>
      <sheetName val="Archivo_CO1"/>
      <sheetName val="Ctas_-_PosPes1"/>
      <sheetName val="Tips_Bases"/>
      <sheetName val="Anexo_8"/>
      <sheetName val="Archivo_CO"/>
      <sheetName val="Ctas_-_PosPes"/>
      <sheetName val="Tips_Bases3"/>
      <sheetName val="Anexo_83"/>
      <sheetName val="Archivo_CO3"/>
      <sheetName val="Ctas_-_PosPes3"/>
      <sheetName val="Tips_Bases4"/>
      <sheetName val="Anexo_84"/>
      <sheetName val="Archivo_CO4"/>
      <sheetName val="Ctas_-_PosPes4"/>
      <sheetName val="Price Sensitivity"/>
      <sheetName val="Modelo Presupuesto 2013 - MDT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de Balance Plain"/>
      <sheetName val="ECP Balance"/>
      <sheetName val="DRUMMOND Balance"/>
      <sheetName val="GAS Balance"/>
      <sheetName val="Coberturas Blance"/>
      <sheetName val="Trade_Balance_Plain"/>
      <sheetName val="ECP_Balance"/>
      <sheetName val="DRUMMOND_Balance"/>
      <sheetName val="GAS_Balance"/>
      <sheetName val="Coberturas_Blance"/>
      <sheetName val="COSTOS DE TRANSPORTE"/>
      <sheetName val="BOUNDS &amp; ROWS"/>
      <sheetName val="COMPRA MATERIA PRIMA"/>
      <sheetName val="BENEF. DE ESPEC."/>
      <sheetName val="TABLAS"/>
      <sheetName val="ACUMULADO MES A MES  ABRIL 20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Datos de Entrada"/>
      <sheetName val="2. Exportación"/>
      <sheetName val="3. Mercado Nacional"/>
      <sheetName val="4. Propilco"/>
      <sheetName val="5. Resultados"/>
      <sheetName val="Precio Resolución072"/>
      <sheetName val="Precio GLP FOB Exp. Cartagena"/>
      <sheetName val="Precio Propileno"/>
      <sheetName val="Precio n-Propano"/>
      <sheetName val="WTI"/>
      <sheetName val="Esc. Alto"/>
      <sheetName val="Esc. Medio"/>
      <sheetName val="Esc. Bajo"/>
      <sheetName val="Esc. Portafolio"/>
      <sheetName val="Cálculos manejo en puerto"/>
      <sheetName val="Disminución ingresos Poliducto"/>
      <sheetName val="Info"/>
      <sheetName val="Company"/>
      <sheetName val="Data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"/>
      <sheetName val="Hoja2"/>
      <sheetName val="Castilla"/>
      <sheetName val="Vasconia"/>
      <sheetName val="Caño Limon"/>
      <sheetName val="South Blend"/>
      <sheetName val="Cusiana"/>
      <sheetName val="Nare Rubiales"/>
      <sheetName val="Mars"/>
      <sheetName val="Urals"/>
      <sheetName val="Maya"/>
      <sheetName val="Marlim"/>
      <sheetName val="Bonny"/>
      <sheetName val="Jet"/>
      <sheetName val="ULSD"/>
      <sheetName val="LSD"/>
      <sheetName val="HSD"/>
      <sheetName val="ALK"/>
      <sheetName val="UNL93"/>
      <sheetName val="UNL87"/>
      <sheetName val="Naphta"/>
      <sheetName val="Gasol. Nat"/>
      <sheetName val="No.6 1% ny"/>
      <sheetName val="No.6 3% usgc"/>
      <sheetName val="VGO"/>
      <sheetName val="Propane"/>
      <sheetName val="Butane"/>
      <sheetName val="Hoja3"/>
      <sheetName val="VEI"/>
      <sheetName val="GPV1"/>
      <sheetName val="Checks"/>
      <sheetName val="Summary"/>
      <sheetName val="ZSDEVENTAS nal"/>
      <sheetName val="Caño_Limon"/>
      <sheetName val="South_Blend"/>
      <sheetName val="Nare_Rubiales"/>
      <sheetName val="Gasol__Nat"/>
      <sheetName val="No_6_1%_ny"/>
      <sheetName val="No_6_3%_usgc"/>
      <sheetName val="KEY DATA"/>
      <sheetName val="Principale"/>
      <sheetName val="Calendrier"/>
      <sheetName val="INGJUL09"/>
      <sheetName val="Mater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Inputs-Capex"/>
      <sheetName val="Prices"/>
      <sheetName val="Flow Diagram"/>
      <sheetName val="Charge &amp; Yields"/>
      <sheetName val="Rfy Fixed Costs"/>
      <sheetName val="Rfy Opex"/>
      <sheetName val="RFY Capex"/>
      <sheetName val="Graphs"/>
      <sheetName val="Capital Schedule"/>
      <sheetName val="Economics"/>
      <sheetName val="Detailed CapEx Sch"/>
      <sheetName val="PIMS Solution Summaries"/>
      <sheetName val="DATOS"/>
      <sheetName val="Precios"/>
      <sheetName val="Base 140 KB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NEL"/>
      <sheetName val="detallado"/>
      <sheetName val="Errores"/>
      <sheetName val="Tips Bases"/>
      <sheetName val="Hoja2"/>
      <sheetName val="Anexo 8"/>
      <sheetName val="Archivo CO"/>
      <sheetName val="TABLAS"/>
      <sheetName val="RelacionPyG"/>
      <sheetName val="Hoja1"/>
      <sheetName val="Informes"/>
      <sheetName val="Hoja3"/>
      <sheetName val="Ctas - PosPes"/>
      <sheetName val="Hoja4"/>
      <sheetName val="Tips_Bases2"/>
      <sheetName val="Anexo_82"/>
      <sheetName val="Archivo_CO2"/>
      <sheetName val="Ctas_-_PosPes2"/>
      <sheetName val="Tips_Bases1"/>
      <sheetName val="Anexo_81"/>
      <sheetName val="Archivo_CO1"/>
      <sheetName val="Ctas_-_PosPes1"/>
      <sheetName val="Tips_Bases"/>
      <sheetName val="Anexo_8"/>
      <sheetName val="Archivo_CO"/>
      <sheetName val="Ctas_-_PosPes"/>
      <sheetName val="Tips_Bases3"/>
      <sheetName val="Anexo_83"/>
      <sheetName val="Archivo_CO3"/>
      <sheetName val="Ctas_-_PosPes3"/>
      <sheetName val="Tips_Bases4"/>
      <sheetName val="Anexo_84"/>
      <sheetName val="Archivo_CO4"/>
      <sheetName val="Ctas_-_PosPes4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ala"/>
      <sheetName val="Evolución"/>
      <sheetName val="TARIF2002"/>
      <sheetName val="Produccion"/>
      <sheetName val="Transporte"/>
      <sheetName val="Z mantto"/>
      <sheetName val="Aviso 1"/>
      <sheetName val="Aviso 2"/>
      <sheetName val="Factor A"/>
      <sheetName val="San Andrés"/>
      <sheetName val="DATOS"/>
      <sheetName val="ENE_JUN"/>
      <sheetName val="Puntos"/>
      <sheetName val="General"/>
      <sheetName val="Enero-2010"/>
      <sheetName val="Febrero-2010"/>
      <sheetName val="Marzo-2010"/>
      <sheetName val="PYGUPT"/>
      <sheetName val="TABLA #13"/>
      <sheetName val="TABLAS"/>
      <sheetName val="Enero2010"/>
      <sheetName val="Inputs"/>
      <sheetName val="desglose"/>
      <sheetName val="P50_JUL"/>
      <sheetName val="Enero"/>
      <sheetName val="EP RUs"/>
      <sheetName val="Synth.  zone &quot;E0&quot; 02"/>
      <sheetName val="VENTAS"/>
      <sheetName val="PRECIOS DE COMPRA VENTA"/>
      <sheetName val="CRUDOS MES EVALUADO"/>
      <sheetName val="COMPRA MATERIA PRIMA"/>
      <sheetName val="COSTOS DE TRANSPORTE"/>
      <sheetName val="TRANSFERENCIAS"/>
      <sheetName val="INGJUL09"/>
      <sheetName val="Material"/>
      <sheetName val="ENERO-2013"/>
      <sheetName val="ENERO-2013 (PRUEB EXTENSAS)"/>
      <sheetName val="Z_mantto"/>
      <sheetName val="Aviso_1"/>
      <sheetName val="Aviso_2"/>
      <sheetName val="Factor_A"/>
      <sheetName val="San_Andrés"/>
      <sheetName val="Vol Lub Mes"/>
      <sheetName val="Vol Avi Mes"/>
      <sheetName val="DATOS_PI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cuesta"/>
      <sheetName val="Hoja1"/>
      <sheetName val="Tablas"/>
      <sheetName val="Cecos - OIs Nueva Refineria"/>
      <sheetName val="CALIDAD"/>
      <sheetName val="Balanc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"/>
      <sheetName val="WS CLEAN"/>
      <sheetName val="RICS NUEVA HOJA DIARIA"/>
      <sheetName val="HOJA DIARIA NUEVA"/>
      <sheetName val="Informe Semanal 1"/>
      <sheetName val="Informe Semanal"/>
      <sheetName val="BASE"/>
      <sheetName val="PRECIOS"/>
      <sheetName val="MARGEN"/>
      <sheetName val="Tabla"/>
      <sheetName val="Hoja1"/>
      <sheetName val="CALIDAD"/>
      <sheetName val="PRE"/>
      <sheetName val="VOL"/>
      <sheetName val="Index"/>
      <sheetName val="Hoja3"/>
      <sheetName val="Variables"/>
      <sheetName val="Equipment List Oficial"/>
      <sheetName val="BD_Consolidada_OK."/>
      <sheetName val="PYGMIL1Q"/>
      <sheetName val="TABLA 6"/>
      <sheetName val="Hoja 1 "/>
      <sheetName val="Recursos"/>
      <sheetName val="Evaluadores"/>
      <sheetName val="TARIF2002"/>
      <sheetName val="DATOS"/>
      <sheetName val="EQUIPOS"/>
      <sheetName val="WRut"/>
      <sheetName val="WS_CLEAN"/>
      <sheetName val="RICS_NUEVA_HOJA_DIARIA"/>
      <sheetName val="HOJA_DIARIA_NUEVA"/>
      <sheetName val="Prog"/>
      <sheetName val="VTAEXGRIN"/>
      <sheetName val="VTASGRINNAL"/>
      <sheetName val="Datos de entrada"/>
      <sheetName val="Supuestos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"/>
      <sheetName val="EnableMacros"/>
      <sheetName val="Info"/>
      <sheetName val="LogSheet"/>
      <sheetName val="DCRanges"/>
      <sheetName val="UnitRanges"/>
      <sheetName val="Data Tables"/>
      <sheetName val="Tips"/>
      <sheetName val="DataChecks"/>
      <sheetName val="10T1"/>
      <sheetName val="10T2"/>
      <sheetName val="10T3"/>
      <sheetName val="10T4"/>
      <sheetName val="10T5"/>
      <sheetName val="10T6"/>
      <sheetName val="10T7"/>
      <sheetName val="10T8"/>
      <sheetName val="10T9"/>
      <sheetName val="10T10A&amp;C"/>
      <sheetName val="10T10B&amp;D"/>
      <sheetName val="10T11"/>
      <sheetName val="10T11A"/>
      <sheetName val="10T14"/>
      <sheetName val="10T15"/>
      <sheetName val="10T16"/>
      <sheetName val="10T16A"/>
      <sheetName val="10T16B"/>
      <sheetName val="10T17"/>
      <sheetName val="10T18"/>
      <sheetName val="NSA Avg_TA_Data"/>
      <sheetName val="EUR Avg_TA_Data"/>
      <sheetName val="PAC Avg_TA_Data"/>
      <sheetName val="08T1"/>
      <sheetName val="08T2"/>
      <sheetName val="08T3"/>
      <sheetName val="08T4"/>
      <sheetName val="08T5"/>
      <sheetName val="08T6"/>
      <sheetName val="08T7"/>
      <sheetName val="08T8"/>
      <sheetName val="08T9"/>
      <sheetName val="08T10A&amp;C"/>
      <sheetName val="08T10B&amp;D"/>
      <sheetName val="08T11"/>
      <sheetName val="08T11A"/>
      <sheetName val="08T14"/>
      <sheetName val="08T15"/>
      <sheetName val="08T16"/>
      <sheetName val="08T16A"/>
      <sheetName val="08T16B"/>
      <sheetName val="08T17"/>
      <sheetName val="08T18"/>
      <sheetName val="MNums"/>
      <sheetName val="Conv"/>
      <sheetName val="RevSettings"/>
      <sheetName val="RICS NUEVA HOJA DIARIA"/>
      <sheetName val="NO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ll"/>
      <sheetName val="Buy"/>
      <sheetName val="Case"/>
      <sheetName val="CrdDistl"/>
      <sheetName val="CrdCuts"/>
      <sheetName val="SubMods"/>
      <sheetName val="Caps"/>
      <sheetName val="Proclim"/>
      <sheetName val="STRI"/>
      <sheetName val="STRI-VGO"/>
      <sheetName val="SCM1"/>
      <sheetName val="SCM3"/>
      <sheetName val="SFFP"/>
      <sheetName val="SCGP"/>
      <sheetName val="SGTL"/>
      <sheetName val="SGTH"/>
      <sheetName val="SCGT"/>
      <sheetName val="SHFP"/>
      <sheetName val="SHCR"/>
      <sheetName val="SCKP"/>
      <sheetName val="SCKR"/>
      <sheetName val="SC2P"/>
      <sheetName val="SCK2"/>
      <sheetName val="SKGM"/>
      <sheetName val="SKCR"/>
      <sheetName val="SNF1"/>
      <sheetName val="SNH1"/>
      <sheetName val="SNF2"/>
      <sheetName val="SNH2"/>
      <sheetName val="SKHT"/>
      <sheetName val="SKH2"/>
      <sheetName val="SDFP"/>
      <sheetName val="SDHT"/>
      <sheetName val="SDF2"/>
      <sheetName val="SDH2"/>
      <sheetName val="SDPL"/>
      <sheetName val="SDAS"/>
      <sheetName val="SSGP"/>
      <sheetName val="SFCR"/>
      <sheetName val="SUGP"/>
      <sheetName val="SKGP"/>
      <sheetName val="SPFS"/>
      <sheetName val="!PGUESS001.XLS"/>
      <sheetName val="PGUESS old"/>
      <sheetName val="Pdist"/>
      <sheetName val="PcalcCrd"/>
      <sheetName val="Pcalc"/>
      <sheetName val="PcalcB"/>
      <sheetName val="MIP"/>
      <sheetName val="VPool"/>
      <sheetName val="Blends"/>
      <sheetName val="BlnNaph"/>
      <sheetName val="BlnFO"/>
      <sheetName val="BlnMix"/>
      <sheetName val="BlnMix_Xfers"/>
      <sheetName val="BlnDist"/>
      <sheetName val="BlnSpec"/>
      <sheetName val="Interact"/>
      <sheetName val="Processing"/>
      <sheetName val="Index Equations"/>
      <sheetName val="FCC"/>
      <sheetName val="Coker"/>
      <sheetName val="Hydrocraker"/>
      <sheetName val="DHTDocumentation"/>
      <sheetName val="DHTCorrelation"/>
      <sheetName val="KBC ULSD HT"/>
      <sheetName val="KHTDocumentation"/>
      <sheetName val="KHTHPI Correlation"/>
      <sheetName val="Base 1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ala"/>
      <sheetName val="Evolución"/>
      <sheetName val="TARIF2002"/>
      <sheetName val="Produccion"/>
      <sheetName val="Transporte"/>
      <sheetName val="Z mantto"/>
      <sheetName val="Aviso 1"/>
      <sheetName val="Aviso 2"/>
      <sheetName val="Factor A"/>
      <sheetName val="San Andrés"/>
      <sheetName val="DATOS_PIMS"/>
      <sheetName val="PYGUPT"/>
      <sheetName val="LINEA BASE COMPROMISOS"/>
      <sheetName val="VR"/>
      <sheetName val="PTOS"/>
      <sheetName val="#¡REF"/>
      <sheetName val="UnitRanges"/>
      <sheetName val="Conv"/>
      <sheetName val="RICS NUEVA HOJA DIARIA"/>
      <sheetName val="Sheet1"/>
      <sheetName val="LISTAS"/>
      <sheetName val="EJE_PXQ _2000"/>
      <sheetName val="调整"/>
      <sheetName val="Info"/>
      <sheetName val="Z_mantto"/>
      <sheetName val="Aviso_1"/>
      <sheetName val="Aviso_2"/>
      <sheetName val="Factor_A"/>
      <sheetName val="San_Andrés"/>
      <sheetName val="Vol Lub Mes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MARGEN"/>
      <sheetName val="VOL"/>
      <sheetName val="PRE"/>
      <sheetName val="PPTO"/>
      <sheetName val="REAL AÑO"/>
      <sheetName val="ACUM AÑO"/>
      <sheetName val="GRAFICAS"/>
      <sheetName val="TARIF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RAF"/>
      <sheetName val="Muelles"/>
      <sheetName val="VOL"/>
      <sheetName val="precios PIMS"/>
      <sheetName val="mas precios"/>
      <sheetName val="FUR"/>
      <sheetName val="CRUDOS"/>
      <sheetName val="RTOS CDU-1"/>
      <sheetName val="RTOS U-100"/>
      <sheetName val="PLANTAS_O"/>
      <sheetName val="PLANTAS_N"/>
      <sheetName val="GLP"/>
      <sheetName val="GAS"/>
      <sheetName val="MEDIOS"/>
      <sheetName val="FO-VGO-ARO"/>
      <sheetName val="MATRIZ_TK"/>
      <sheetName val="Compara"/>
      <sheetName val="Pres Volumetrico"/>
      <sheetName val="GRB"/>
      <sheetName val="Demandas"/>
      <sheetName val="PIMS"/>
      <sheetName val="SOL02"/>
      <sheetName val="SOL03"/>
      <sheetName val="SOL04"/>
      <sheetName val="Hoja1"/>
      <sheetName val="PARCELAS"/>
      <sheetName val="RefTables"/>
      <sheetName val="PRE"/>
      <sheetName val="Tab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NEL"/>
      <sheetName val="detallado"/>
      <sheetName val="Errores"/>
      <sheetName val="Tips Bases"/>
      <sheetName val="Hoja2"/>
      <sheetName val="Anexo 8"/>
      <sheetName val="Archivo CO"/>
      <sheetName val="TABLAS"/>
      <sheetName val="RelacionPyG"/>
      <sheetName val="Hoja1"/>
      <sheetName val="Informes"/>
      <sheetName val="Hoja3"/>
      <sheetName val="Ctas - PosPes"/>
      <sheetName val="Hoja4"/>
      <sheetName val="G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OS"/>
      <sheetName val="MARGEN"/>
      <sheetName val="VOL"/>
      <sheetName val="PRE"/>
      <sheetName val="REPORTE"/>
      <sheetName val="GESTION GRB MES"/>
      <sheetName val="REAL"/>
      <sheetName val="SUMINISTRO"/>
      <sheetName val="GESTION REFICAR ACUMULADO"/>
      <sheetName val="GESTION REFICAR MES "/>
      <sheetName val="GESTION GRB ACUMULADO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MARGEN"/>
      <sheetName val="GRAF"/>
      <sheetName val="nombr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gen Cont Mes"/>
      <sheetName val="Margen Cont Acum"/>
      <sheetName val="Vtas y Cto"/>
      <sheetName val="P&amp;G ppto"/>
      <sheetName val="Ind"/>
      <sheetName val="P&amp;G "/>
      <sheetName val="Hoja2"/>
      <sheetName val="Compar.Mensual Nal y Exp"/>
      <sheetName val="2018 - 2019"/>
      <sheetName val="Dif - BRENT"/>
      <sheetName val="Hoja5"/>
      <sheetName val="PyG Real May-19"/>
    </sheetNames>
    <sheetDataSet>
      <sheetData sheetId="0"/>
      <sheetData sheetId="1"/>
      <sheetData sheetId="2"/>
      <sheetData sheetId="3">
        <row r="42">
          <cell r="AB42">
            <v>30.399999999999991</v>
          </cell>
        </row>
        <row r="44">
          <cell r="AB44">
            <v>-41.290107519914926</v>
          </cell>
        </row>
        <row r="45">
          <cell r="AB45">
            <v>-251.02402290834476</v>
          </cell>
        </row>
        <row r="46">
          <cell r="AB46">
            <v>-0.21361200000000005</v>
          </cell>
        </row>
        <row r="49">
          <cell r="AB49">
            <v>-100.29380009585343</v>
          </cell>
        </row>
        <row r="55">
          <cell r="AB55">
            <v>-27.333295999999994</v>
          </cell>
        </row>
        <row r="66">
          <cell r="AB66">
            <v>-3292.4128661609775</v>
          </cell>
        </row>
        <row r="68">
          <cell r="AB68">
            <v>-60.19192295395888</v>
          </cell>
        </row>
        <row r="75">
          <cell r="AB75">
            <v>-331.42938305527059</v>
          </cell>
        </row>
        <row r="84">
          <cell r="AB84">
            <v>-80.249843772163715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YG Real"/>
      <sheetName val="Ventas"/>
      <sheetName val="Carga y Margen"/>
      <sheetName val="Hoja1"/>
      <sheetName val="Carga Crudo"/>
    </sheetNames>
    <sheetDataSet>
      <sheetData sheetId="0">
        <row r="4">
          <cell r="N4">
            <v>193906384.44499931</v>
          </cell>
        </row>
        <row r="40">
          <cell r="O40">
            <v>-3409.5125335625644</v>
          </cell>
        </row>
        <row r="42">
          <cell r="O42">
            <v>-53.178202817435405</v>
          </cell>
        </row>
        <row r="45">
          <cell r="O45">
            <v>-284.72627545</v>
          </cell>
        </row>
        <row r="46">
          <cell r="O46">
            <v>-61.730260850000008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MARGEN"/>
      <sheetName val="VOL"/>
      <sheetName val="PRE"/>
      <sheetName val="PPTO"/>
      <sheetName val="REAL AÑO"/>
      <sheetName val="ACUM AÑO"/>
      <sheetName val="GRAFIC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OS"/>
      <sheetName val="MARGEN"/>
      <sheetName val="VOL"/>
      <sheetName val="REAL AÑO"/>
      <sheetName val="REAL MES"/>
      <sheetName val="PRE"/>
      <sheetName val="GESTION GRB MES"/>
      <sheetName val="GESTION GRB ACUMULADO"/>
      <sheetName val="SUMINISTRO"/>
      <sheetName val="GESTION REFICAR ACUMULADO"/>
      <sheetName val="GESTION REFICAR MES 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MARGEN"/>
      <sheetName val="VOL"/>
      <sheetName val="PRE"/>
      <sheetName val="PPTO"/>
      <sheetName val="REAL AÑO"/>
      <sheetName val="ACUM AÑO"/>
      <sheetName val="GRAFIC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S"/>
      <sheetName val="VARIOS"/>
      <sheetName val="MARGEN"/>
      <sheetName val="VOL"/>
      <sheetName val="PRE"/>
      <sheetName val="REPORTE"/>
      <sheetName val="GESTION GRB MES"/>
      <sheetName val="REAL"/>
      <sheetName val="SUMINISTRO"/>
      <sheetName val="GESTION REFICAR ACUMULADO"/>
      <sheetName val="GESTION REFICAR MES "/>
      <sheetName val="GESTION GRB ACUMULADO"/>
      <sheetName val="PPT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S"/>
      <sheetName val="INICIO"/>
      <sheetName val="RESULTADOS"/>
      <sheetName val="MARGEN"/>
      <sheetName val="PRE"/>
      <sheetName val="SUMINISTRO"/>
      <sheetName val="VOL"/>
      <sheetName val="REPORTE"/>
      <sheetName val="GESTION GRB MES"/>
      <sheetName val="GESTION REFICAR ACUMULADO"/>
      <sheetName val="GESTION REFICAR MES "/>
      <sheetName val="GESTION GRB ACUMULADO"/>
      <sheetName val="REAL."/>
      <sheetName val="PPTO"/>
      <sheetName val="TRIMESTRAL"/>
      <sheetName val="REAL AÑO"/>
      <sheetName val="ACUM AÑO"/>
      <sheetName val="Hoja1"/>
      <sheetName val="DATOS 2009"/>
      <sheetName val="REAL"/>
      <sheetName val="SUM"/>
      <sheetName val="MARGEN 2010"/>
      <sheetName val="VARIOS"/>
      <sheetName val="REAL2"/>
      <sheetName val="ANALISIS-LINA (2)"/>
      <sheetName val="ANALISIS-LI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uy"/>
      <sheetName val="Inputs"/>
      <sheetName val="Title Page"/>
      <sheetName val="Contents"/>
      <sheetName val="Glencore Marks 14 nov 08"/>
      <sheetName val="Reference Prices"/>
      <sheetName val="Crude Supply and Pricing"/>
      <sheetName val="Crude Freight Calculations"/>
      <sheetName val="Crude Assay Data"/>
      <sheetName val="Other Feeds"/>
      <sheetName val="Products"/>
      <sheetName val="Processing"/>
      <sheetName val="Se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Title Page"/>
      <sheetName val="Contents"/>
      <sheetName val="Reference Prices"/>
      <sheetName val="Crudes"/>
      <sheetName val="Other Feeds"/>
      <sheetName val="Products"/>
      <sheetName val="Processing"/>
      <sheetName val="April 2008 for May Runs"/>
      <sheetName val="Capital Acum"/>
      <sheetName val="Assume"/>
      <sheetName val="NOPAT Acum"/>
      <sheetName val="Crude Freight Calculations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0A316-3A66-4E6D-8BBF-52E9DEAC7A5E}">
  <sheetPr>
    <tabColor theme="0"/>
  </sheetPr>
  <dimension ref="A2:F20"/>
  <sheetViews>
    <sheetView showGridLines="0" zoomScaleNormal="100" workbookViewId="0">
      <selection activeCell="D7" sqref="D7"/>
    </sheetView>
  </sheetViews>
  <sheetFormatPr defaultColWidth="16" defaultRowHeight="12.75"/>
  <cols>
    <col min="1" max="1" width="9" style="1" customWidth="1"/>
    <col min="2" max="2" width="31" style="1" customWidth="1"/>
    <col min="3" max="4" width="12.5703125" style="1" customWidth="1"/>
    <col min="5" max="5" width="13.85546875" style="1" bestFit="1" customWidth="1"/>
    <col min="6" max="6" width="22.140625" style="1" bestFit="1" customWidth="1"/>
    <col min="7" max="16384" width="16" style="1"/>
  </cols>
  <sheetData>
    <row r="2" spans="1:6" ht="26.25" thickBot="1">
      <c r="B2" s="12" t="s">
        <v>0</v>
      </c>
      <c r="C2" s="2" t="s">
        <v>1</v>
      </c>
      <c r="D2" s="2" t="s">
        <v>2</v>
      </c>
    </row>
    <row r="3" spans="1:6" ht="13.5" thickBot="1">
      <c r="A3" s="13"/>
      <c r="B3" s="3" t="s">
        <v>3</v>
      </c>
      <c r="C3" s="4">
        <v>3258.5097755422066</v>
      </c>
      <c r="D3" s="4">
        <v>4373.1123979864169</v>
      </c>
    </row>
    <row r="4" spans="1:6" ht="13.5" thickBot="1">
      <c r="A4" s="13"/>
      <c r="B4" s="5" t="s">
        <v>4</v>
      </c>
      <c r="C4" s="6">
        <v>-2566.7552874163621</v>
      </c>
      <c r="D4" s="6">
        <v>-3777.7492182750302</v>
      </c>
    </row>
    <row r="5" spans="1:6" ht="13.5" thickBot="1">
      <c r="A5" s="13"/>
      <c r="B5" s="5" t="s">
        <v>5</v>
      </c>
      <c r="C5" s="6">
        <v>-51.492260564512456</v>
      </c>
      <c r="D5" s="6">
        <v>-62.914338672739056</v>
      </c>
    </row>
    <row r="6" spans="1:6" ht="13.5" thickBot="1">
      <c r="A6" s="13"/>
      <c r="B6" s="3" t="s">
        <v>6</v>
      </c>
      <c r="C6" s="4">
        <f>SUM(C3:C5)</f>
        <v>640.26222756133211</v>
      </c>
      <c r="D6" s="4">
        <f>SUM(D3:D5)</f>
        <v>532.44884103864763</v>
      </c>
      <c r="E6" s="14"/>
    </row>
    <row r="7" spans="1:6" ht="13.5" thickBot="1">
      <c r="A7" s="13"/>
      <c r="B7" s="5" t="s">
        <v>7</v>
      </c>
      <c r="C7" s="7">
        <v>-322.6369989737583</v>
      </c>
      <c r="D7" s="6">
        <v>-312.66017179173093</v>
      </c>
      <c r="F7" s="15"/>
    </row>
    <row r="8" spans="1:6" ht="13.5" thickBot="1">
      <c r="A8" s="13"/>
      <c r="B8" s="5" t="s">
        <v>8</v>
      </c>
      <c r="C8" s="7">
        <v>-80.935055494837314</v>
      </c>
      <c r="D8" s="6">
        <v>-71.835634250000012</v>
      </c>
      <c r="E8" s="14"/>
    </row>
    <row r="9" spans="1:6" ht="13.5" thickBot="1">
      <c r="A9" s="13"/>
      <c r="B9" s="5" t="s">
        <v>9</v>
      </c>
      <c r="C9" s="7">
        <v>-37.041390609386433</v>
      </c>
      <c r="D9" s="6">
        <v>-38.525631559999994</v>
      </c>
    </row>
    <row r="10" spans="1:6" ht="13.5" thickBot="1">
      <c r="A10" s="13"/>
      <c r="B10" s="5" t="s">
        <v>10</v>
      </c>
      <c r="C10" s="6">
        <v>-253.40369201999997</v>
      </c>
      <c r="D10" s="6">
        <v>-250.53799546000002</v>
      </c>
    </row>
    <row r="11" spans="1:6" ht="13.5" thickBot="1">
      <c r="A11" s="13"/>
      <c r="B11" s="5" t="s">
        <v>11</v>
      </c>
      <c r="C11" s="8"/>
      <c r="D11" s="6">
        <v>-260.88163538999999</v>
      </c>
    </row>
    <row r="12" spans="1:6" ht="13.5" thickBot="1">
      <c r="B12" s="3" t="s">
        <v>12</v>
      </c>
      <c r="C12" s="4">
        <f>SUM(C6:C11)</f>
        <v>-53.754909536649905</v>
      </c>
      <c r="D12" s="4">
        <f>SUM(D6:D11)</f>
        <v>-401.9922274130833</v>
      </c>
      <c r="E12" s="11"/>
    </row>
    <row r="13" spans="1:6" ht="13.5" thickBot="1">
      <c r="A13" s="13"/>
      <c r="B13" s="5" t="s">
        <v>13</v>
      </c>
      <c r="C13" s="7">
        <v>-88.493616020000204</v>
      </c>
      <c r="D13" s="6">
        <v>-82.855428700000019</v>
      </c>
    </row>
    <row r="14" spans="1:6" ht="13.5" thickBot="1">
      <c r="A14" s="13"/>
      <c r="B14" s="5" t="s">
        <v>14</v>
      </c>
      <c r="C14" s="7">
        <v>0</v>
      </c>
      <c r="D14" s="6">
        <v>-22.844635499999963</v>
      </c>
    </row>
    <row r="15" spans="1:6" ht="13.5" thickBot="1">
      <c r="A15" s="13"/>
      <c r="B15" s="5" t="s">
        <v>15</v>
      </c>
      <c r="C15" s="8">
        <v>0</v>
      </c>
      <c r="D15" s="6">
        <v>272.43757856000002</v>
      </c>
      <c r="E15" s="16"/>
    </row>
    <row r="16" spans="1:6" ht="13.5" thickBot="1">
      <c r="A16" s="13"/>
      <c r="B16" s="3" t="s">
        <v>16</v>
      </c>
      <c r="C16" s="4">
        <f>SUM(C12:C15)</f>
        <v>-142.24852555665012</v>
      </c>
      <c r="D16" s="4">
        <f>SUM(D12:D15)</f>
        <v>-235.25471305308326</v>
      </c>
    </row>
    <row r="17" spans="1:4" ht="13.5" thickBot="1">
      <c r="A17" s="13"/>
      <c r="B17" s="5" t="s">
        <v>17</v>
      </c>
      <c r="C17" s="9">
        <v>-28.895224953226361</v>
      </c>
      <c r="D17" s="6">
        <v>-26.947942409999996</v>
      </c>
    </row>
    <row r="18" spans="1:4" ht="13.5" thickBot="1">
      <c r="A18" s="13"/>
      <c r="B18" s="3" t="s">
        <v>18</v>
      </c>
      <c r="C18" s="4">
        <f>SUM(C16:C17)</f>
        <v>-171.1437505098765</v>
      </c>
      <c r="D18" s="4">
        <f>SUM(D16:D17)</f>
        <v>-262.20265546308326</v>
      </c>
    </row>
    <row r="19" spans="1:4" ht="5.25" customHeight="1" thickBot="1">
      <c r="A19" s="13"/>
      <c r="C19" s="14"/>
      <c r="D19" s="17"/>
    </row>
    <row r="20" spans="1:4">
      <c r="C20" s="18"/>
      <c r="D20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51032-B8B0-45E6-9BCE-63C9DA26E2CB}">
  <dimension ref="B2:E18"/>
  <sheetViews>
    <sheetView showGridLines="0" workbookViewId="0">
      <selection activeCell="D6" sqref="D6"/>
    </sheetView>
  </sheetViews>
  <sheetFormatPr defaultColWidth="11.42578125" defaultRowHeight="12.75"/>
  <cols>
    <col min="1" max="1" width="9" style="1" customWidth="1"/>
    <col min="2" max="2" width="31.140625" style="1" customWidth="1"/>
    <col min="3" max="4" width="12.5703125" style="1" customWidth="1"/>
    <col min="5" max="16384" width="11.42578125" style="1"/>
  </cols>
  <sheetData>
    <row r="2" spans="2:5" ht="26.25" thickBot="1">
      <c r="B2" s="12" t="s">
        <v>19</v>
      </c>
      <c r="C2" s="2" t="s">
        <v>1</v>
      </c>
      <c r="D2" s="2" t="s">
        <v>20</v>
      </c>
    </row>
    <row r="3" spans="2:5" ht="13.5" thickBot="1">
      <c r="B3" s="3" t="s">
        <v>3</v>
      </c>
      <c r="C3" s="4">
        <v>4161.1150011411682</v>
      </c>
      <c r="D3" s="4">
        <v>3920.6165486639866</v>
      </c>
      <c r="E3" s="10"/>
    </row>
    <row r="4" spans="2:5">
      <c r="B4" s="5" t="s">
        <v>4</v>
      </c>
      <c r="C4" s="6">
        <f>+'[26]P&amp;G ppto'!AB66</f>
        <v>-3292.4128661609775</v>
      </c>
      <c r="D4" s="6">
        <f>+'[27]PYG Real'!O40</f>
        <v>-3409.5125335625644</v>
      </c>
      <c r="E4" s="10"/>
    </row>
    <row r="5" spans="2:5" ht="13.5" thickBot="1">
      <c r="B5" s="5" t="s">
        <v>5</v>
      </c>
      <c r="C5" s="6">
        <f>+'[26]P&amp;G ppto'!AB68</f>
        <v>-60.19192295395888</v>
      </c>
      <c r="D5" s="6">
        <f>(+'[27]PYG Real'!O42)+1.93705209</f>
        <v>-51.241150727435404</v>
      </c>
      <c r="E5" s="10"/>
    </row>
    <row r="6" spans="2:5" ht="13.5" thickBot="1">
      <c r="B6" s="3" t="s">
        <v>6</v>
      </c>
      <c r="C6" s="4">
        <f>SUM(C3:C5)</f>
        <v>808.5102120262319</v>
      </c>
      <c r="D6" s="4">
        <f>SUM(D3:D5)</f>
        <v>459.86286437398678</v>
      </c>
      <c r="E6" s="11"/>
    </row>
    <row r="7" spans="2:5">
      <c r="B7" s="5" t="s">
        <v>7</v>
      </c>
      <c r="C7" s="7">
        <f>+'[26]P&amp;G ppto'!AB75</f>
        <v>-331.42938305527059</v>
      </c>
      <c r="D7" s="6">
        <f>+'[27]PYG Real'!O45</f>
        <v>-284.72627545</v>
      </c>
      <c r="E7" s="10"/>
    </row>
    <row r="8" spans="2:5">
      <c r="B8" s="5" t="s">
        <v>8</v>
      </c>
      <c r="C8" s="7">
        <f>+'[26]P&amp;G ppto'!AB84</f>
        <v>-80.249843772163715</v>
      </c>
      <c r="D8" s="6">
        <f>(+'[27]PYG Real'!O46)+2.19149641</f>
        <v>-59.538764440000008</v>
      </c>
      <c r="E8" s="10"/>
    </row>
    <row r="9" spans="2:5">
      <c r="B9" s="5" t="s">
        <v>9</v>
      </c>
      <c r="C9" s="7">
        <f>+'[26]P&amp;G ppto'!AB44</f>
        <v>-41.290107519914926</v>
      </c>
      <c r="D9" s="6">
        <v>-35.421677890000005</v>
      </c>
      <c r="E9" s="10"/>
    </row>
    <row r="10" spans="2:5">
      <c r="B10" s="5" t="s">
        <v>21</v>
      </c>
      <c r="C10" s="6">
        <f>+('[26]P&amp;G ppto'!AB45+'[26]P&amp;G ppto'!AB46)</f>
        <v>-251.23763490834477</v>
      </c>
      <c r="D10" s="6">
        <v>-244.55551366000003</v>
      </c>
      <c r="E10" s="10"/>
    </row>
    <row r="11" spans="2:5" ht="13.5" thickBot="1">
      <c r="B11" s="5" t="s">
        <v>22</v>
      </c>
      <c r="C11" s="8">
        <v>0</v>
      </c>
      <c r="D11" s="6">
        <v>269.89030948999999</v>
      </c>
      <c r="E11" s="10"/>
    </row>
    <row r="12" spans="2:5" ht="13.5" thickBot="1">
      <c r="B12" s="3" t="s">
        <v>12</v>
      </c>
      <c r="C12" s="4">
        <f>SUM(C6:C11)</f>
        <v>104.30324277053791</v>
      </c>
      <c r="D12" s="4">
        <f>SUM(D6:D11)</f>
        <v>105.51094242398673</v>
      </c>
      <c r="E12" s="11"/>
    </row>
    <row r="13" spans="2:5">
      <c r="B13" s="5" t="s">
        <v>23</v>
      </c>
      <c r="C13" s="7">
        <f>+'[26]P&amp;G ppto'!AB49</f>
        <v>-100.29380009585343</v>
      </c>
      <c r="D13" s="6">
        <v>-91.061049990000015</v>
      </c>
      <c r="E13" s="10"/>
    </row>
    <row r="14" spans="2:5">
      <c r="B14" s="5" t="s">
        <v>14</v>
      </c>
      <c r="C14" s="6">
        <v>0</v>
      </c>
      <c r="D14" s="6">
        <v>-16.293145679999935</v>
      </c>
      <c r="E14" s="10"/>
    </row>
    <row r="15" spans="2:5" ht="13.5" thickBot="1">
      <c r="B15" s="5" t="s">
        <v>15</v>
      </c>
      <c r="C15" s="8">
        <v>0</v>
      </c>
      <c r="D15" s="6">
        <v>19.921887810000001</v>
      </c>
      <c r="E15" s="10"/>
    </row>
    <row r="16" spans="2:5" ht="13.5" thickBot="1">
      <c r="B16" s="3" t="s">
        <v>16</v>
      </c>
      <c r="C16" s="4">
        <f>SUM(C12:C15)</f>
        <v>4.0094426746844789</v>
      </c>
      <c r="D16" s="4">
        <f>SUM(D12:D15)</f>
        <v>18.078634563986785</v>
      </c>
      <c r="E16" s="11"/>
    </row>
    <row r="17" spans="2:5" ht="13.5" thickBot="1">
      <c r="B17" s="5" t="s">
        <v>17</v>
      </c>
      <c r="C17" s="9">
        <f>+'[26]P&amp;G ppto'!AB55</f>
        <v>-27.333295999999994</v>
      </c>
      <c r="D17" s="6">
        <v>-8.2995597100000005</v>
      </c>
      <c r="E17" s="10"/>
    </row>
    <row r="18" spans="2:5" ht="13.5" thickBot="1">
      <c r="B18" s="3" t="s">
        <v>18</v>
      </c>
      <c r="C18" s="4">
        <f>SUM(C16:C17)</f>
        <v>-23.323853325315515</v>
      </c>
      <c r="D18" s="4">
        <f>SUM(D16:D17)</f>
        <v>9.7790748539867849</v>
      </c>
      <c r="E18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7E798-4F3E-4FD0-93F2-37B4E2DF759F}">
  <dimension ref="B2:D20"/>
  <sheetViews>
    <sheetView showGridLines="0" workbookViewId="0">
      <selection activeCell="D2" sqref="D2"/>
    </sheetView>
  </sheetViews>
  <sheetFormatPr defaultColWidth="11.42578125" defaultRowHeight="15"/>
  <cols>
    <col min="2" max="2" width="31" customWidth="1"/>
    <col min="3" max="3" width="12.5703125" customWidth="1"/>
    <col min="4" max="4" width="10.42578125" bestFit="1" customWidth="1"/>
  </cols>
  <sheetData>
    <row r="2" spans="2:4" ht="26.25" thickBot="1">
      <c r="B2" s="12" t="s">
        <v>24</v>
      </c>
      <c r="C2" s="2" t="s">
        <v>1</v>
      </c>
      <c r="D2" s="2" t="s">
        <v>25</v>
      </c>
    </row>
    <row r="3" spans="2:4" ht="15.75" thickBot="1">
      <c r="B3" s="3" t="s">
        <v>3</v>
      </c>
      <c r="C3" s="4">
        <v>2052.579400364983</v>
      </c>
      <c r="D3" s="4">
        <v>2412.5198514412227</v>
      </c>
    </row>
    <row r="4" spans="2:4">
      <c r="B4" s="5" t="s">
        <v>4</v>
      </c>
      <c r="C4" s="6">
        <v>-1761.3823278941566</v>
      </c>
      <c r="D4" s="6">
        <v>-2081.6525989450015</v>
      </c>
    </row>
    <row r="5" spans="2:4" ht="15.75" thickBot="1">
      <c r="B5" s="5" t="s">
        <v>5</v>
      </c>
      <c r="C5" s="6">
        <v>-38.926925463307363</v>
      </c>
      <c r="D5" s="6">
        <v>-36.407825634998723</v>
      </c>
    </row>
    <row r="6" spans="2:4" ht="15.75" thickBot="1">
      <c r="B6" s="3" t="s">
        <v>6</v>
      </c>
      <c r="C6" s="4">
        <f>SUM(C3:C5)</f>
        <v>252.27014700751911</v>
      </c>
      <c r="D6" s="4">
        <f>SUM(D3:D5)</f>
        <v>294.45942686122248</v>
      </c>
    </row>
    <row r="7" spans="2:4">
      <c r="B7" s="5" t="s">
        <v>7</v>
      </c>
      <c r="C7" s="7">
        <v>-239.10634716014178</v>
      </c>
      <c r="D7" s="7">
        <v>-244.03899776</v>
      </c>
    </row>
    <row r="8" spans="2:4">
      <c r="B8" s="5" t="s">
        <v>8</v>
      </c>
      <c r="C8" s="7">
        <v>-54.782589780142011</v>
      </c>
      <c r="D8" s="7">
        <v>-43.944804869999999</v>
      </c>
    </row>
    <row r="9" spans="2:4">
      <c r="B9" s="5" t="s">
        <v>9</v>
      </c>
      <c r="C9" s="7">
        <v>-32.635829688632661</v>
      </c>
      <c r="D9" s="7">
        <v>-35.503316380000001</v>
      </c>
    </row>
    <row r="10" spans="2:4">
      <c r="B10" s="5" t="s">
        <v>10</v>
      </c>
      <c r="C10" s="6">
        <v>-263.01092704584664</v>
      </c>
      <c r="D10" s="6">
        <v>-257.98087972999997</v>
      </c>
    </row>
    <row r="11" spans="2:4" ht="15.75" thickBot="1">
      <c r="B11" s="5" t="s">
        <v>11</v>
      </c>
      <c r="C11" s="8">
        <v>-177.66819755</v>
      </c>
      <c r="D11" s="8">
        <v>-105.47193447000005</v>
      </c>
    </row>
    <row r="12" spans="2:4" ht="15.75" thickBot="1">
      <c r="B12" s="3" t="s">
        <v>12</v>
      </c>
      <c r="C12" s="4">
        <f>SUM(C6:C11)</f>
        <v>-514.933744217244</v>
      </c>
      <c r="D12" s="4">
        <f>SUM(D6:D11)</f>
        <v>-392.48050634877757</v>
      </c>
    </row>
    <row r="13" spans="2:4">
      <c r="B13" s="5" t="s">
        <v>13</v>
      </c>
      <c r="C13" s="7">
        <v>-85.895471193852416</v>
      </c>
      <c r="D13" s="7">
        <v>-77.752700459999986</v>
      </c>
    </row>
    <row r="14" spans="2:4">
      <c r="B14" s="5" t="s">
        <v>14</v>
      </c>
      <c r="C14" s="7">
        <v>6.4851493700000011</v>
      </c>
      <c r="D14" s="7">
        <v>4.1648515300000186</v>
      </c>
    </row>
    <row r="15" spans="2:4" ht="15.75" thickBot="1">
      <c r="B15" s="5" t="s">
        <v>15</v>
      </c>
      <c r="C15" s="6">
        <v>83.608448829999986</v>
      </c>
      <c r="D15" s="6">
        <v>79.00334162999998</v>
      </c>
    </row>
    <row r="16" spans="2:4" ht="15.75" thickBot="1">
      <c r="B16" s="3" t="s">
        <v>16</v>
      </c>
      <c r="C16" s="4">
        <f>SUM(C12:C15)</f>
        <v>-510.73561721109633</v>
      </c>
      <c r="D16" s="4">
        <f>SUM(D12:D15)</f>
        <v>-387.06501364877755</v>
      </c>
    </row>
    <row r="17" spans="2:4" ht="15.75" thickBot="1">
      <c r="B17" s="5" t="s">
        <v>17</v>
      </c>
      <c r="C17" s="9">
        <v>-3.0000002875000007</v>
      </c>
      <c r="D17" s="9">
        <v>-2.2939899599999998</v>
      </c>
    </row>
    <row r="18" spans="2:4" ht="15.75" thickBot="1">
      <c r="B18" s="3" t="s">
        <v>18</v>
      </c>
      <c r="C18" s="4">
        <f>SUM(C16:C17)</f>
        <v>-513.7356174985963</v>
      </c>
      <c r="D18" s="4">
        <f>SUM(D16:D17)</f>
        <v>-389.35900360877753</v>
      </c>
    </row>
    <row r="20" spans="2:4">
      <c r="D20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49D49-83FF-4CD0-94E9-655F893FD95D}">
  <dimension ref="B2:D16"/>
  <sheetViews>
    <sheetView showGridLines="0" workbookViewId="0">
      <selection activeCell="G6" sqref="G6"/>
    </sheetView>
  </sheetViews>
  <sheetFormatPr defaultColWidth="11.42578125" defaultRowHeight="15"/>
  <cols>
    <col min="1" max="1" width="11" customWidth="1"/>
    <col min="2" max="2" width="31.28515625" customWidth="1"/>
    <col min="3" max="3" width="11.42578125" customWidth="1"/>
    <col min="4" max="4" width="12.5703125" customWidth="1"/>
  </cols>
  <sheetData>
    <row r="2" spans="2:4" ht="26.25" thickBot="1">
      <c r="B2" s="12" t="s">
        <v>26</v>
      </c>
      <c r="C2" s="2" t="s">
        <v>1</v>
      </c>
      <c r="D2" s="2" t="s">
        <v>27</v>
      </c>
    </row>
    <row r="3" spans="2:4" ht="15.75" thickBot="1">
      <c r="B3" s="3" t="s">
        <v>3</v>
      </c>
      <c r="C3" s="4">
        <v>2818.8487416765724</v>
      </c>
      <c r="D3" s="4">
        <v>4120.9913365243674</v>
      </c>
    </row>
    <row r="4" spans="2:4">
      <c r="B4" s="5" t="s">
        <v>4</v>
      </c>
      <c r="C4" s="6">
        <v>-2320.9957261691502</v>
      </c>
      <c r="D4" s="6">
        <v>-3607.4948275525976</v>
      </c>
    </row>
    <row r="5" spans="2:4" ht="15.75" thickBot="1">
      <c r="B5" s="5" t="s">
        <v>5</v>
      </c>
      <c r="C5" s="6">
        <v>-49.117764828991362</v>
      </c>
      <c r="D5" s="6">
        <v>-54.043623667402059</v>
      </c>
    </row>
    <row r="6" spans="2:4" ht="15.75" thickBot="1">
      <c r="B6" s="3" t="s">
        <v>6</v>
      </c>
      <c r="C6" s="4">
        <f>SUM(C3:C5)</f>
        <v>448.73525067843087</v>
      </c>
      <c r="D6" s="4">
        <f>SUM(D3:D5)</f>
        <v>459.45288530436773</v>
      </c>
    </row>
    <row r="7" spans="2:4">
      <c r="B7" s="5" t="s">
        <v>7</v>
      </c>
      <c r="C7" s="7">
        <v>-247.7353594045683</v>
      </c>
      <c r="D7" s="7">
        <v>-233.25832466999998</v>
      </c>
    </row>
    <row r="8" spans="2:4">
      <c r="B8" s="5" t="s">
        <v>8</v>
      </c>
      <c r="C8" s="7">
        <v>-62.115064737839461</v>
      </c>
      <c r="D8" s="7">
        <v>-53.054349240000001</v>
      </c>
    </row>
    <row r="9" spans="2:4">
      <c r="B9" s="5" t="s">
        <v>9</v>
      </c>
      <c r="C9" s="7">
        <v>-43.355750208215042</v>
      </c>
      <c r="D9" s="7">
        <v>-42.143505839999996</v>
      </c>
    </row>
    <row r="10" spans="2:4">
      <c r="B10" s="5" t="s">
        <v>10</v>
      </c>
      <c r="C10" s="6">
        <v>-271.01030912363916</v>
      </c>
      <c r="D10" s="6">
        <v>-276.01080270999995</v>
      </c>
    </row>
    <row r="11" spans="2:4" ht="15.75" thickBot="1">
      <c r="B11" s="5" t="s">
        <v>11</v>
      </c>
      <c r="C11" s="8"/>
      <c r="D11" s="8">
        <v>8.8279261100000017</v>
      </c>
    </row>
    <row r="12" spans="2:4" ht="15.75" thickBot="1">
      <c r="B12" s="3" t="s">
        <v>12</v>
      </c>
      <c r="C12" s="4">
        <f>SUM(C6:C11)</f>
        <v>-175.48123279583109</v>
      </c>
      <c r="D12" s="4">
        <f>SUM(D6:D11)</f>
        <v>-136.18617104563219</v>
      </c>
    </row>
    <row r="13" spans="2:4">
      <c r="B13" s="5" t="s">
        <v>13</v>
      </c>
      <c r="C13" s="7">
        <v>-87.727751766692663</v>
      </c>
      <c r="D13" s="7">
        <v>-95.692396530000011</v>
      </c>
    </row>
    <row r="14" spans="2:4">
      <c r="B14" s="5" t="s">
        <v>14</v>
      </c>
      <c r="C14" s="7"/>
      <c r="D14" s="7">
        <v>-14.58275210000004</v>
      </c>
    </row>
    <row r="15" spans="2:4" ht="15.75" thickBot="1">
      <c r="B15" s="5" t="s">
        <v>15</v>
      </c>
      <c r="C15" s="6"/>
      <c r="D15" s="6">
        <v>142.22774805</v>
      </c>
    </row>
    <row r="16" spans="2:4" ht="15.75" thickBot="1">
      <c r="B16" s="3" t="s">
        <v>16</v>
      </c>
      <c r="C16" s="4">
        <f>SUM(C12:C15)</f>
        <v>-263.20898456252377</v>
      </c>
      <c r="D16" s="4">
        <f>SUM(D12:D15)</f>
        <v>-104.23357162563224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AFDBB-F4CE-46DA-8D02-840F2B249BA3}">
  <dimension ref="B2:C16"/>
  <sheetViews>
    <sheetView showGridLines="0" workbookViewId="0">
      <selection activeCell="B2" sqref="B2:C16"/>
    </sheetView>
  </sheetViews>
  <sheetFormatPr defaultColWidth="32.28515625" defaultRowHeight="15"/>
  <cols>
    <col min="1" max="1" width="11" customWidth="1"/>
    <col min="2" max="2" width="31.28515625" customWidth="1"/>
    <col min="3" max="3" width="11.42578125" customWidth="1"/>
  </cols>
  <sheetData>
    <row r="2" spans="2:3" ht="15.75" thickBot="1">
      <c r="B2" s="12" t="s">
        <v>28</v>
      </c>
      <c r="C2" s="2" t="s">
        <v>1</v>
      </c>
    </row>
    <row r="3" spans="2:3" ht="15.75" thickBot="1">
      <c r="B3" s="3" t="s">
        <v>3</v>
      </c>
      <c r="C3" s="4">
        <v>4387.8759806430926</v>
      </c>
    </row>
    <row r="4" spans="2:3">
      <c r="B4" s="5" t="s">
        <v>4</v>
      </c>
      <c r="C4" s="6">
        <v>-3792.6680069816489</v>
      </c>
    </row>
    <row r="5" spans="2:3" ht="15.75" thickBot="1">
      <c r="B5" s="5" t="s">
        <v>5</v>
      </c>
      <c r="C5" s="6">
        <v>-57.065436414773323</v>
      </c>
    </row>
    <row r="6" spans="2:3" ht="15.75" thickBot="1">
      <c r="B6" s="3" t="s">
        <v>6</v>
      </c>
      <c r="C6" s="4">
        <f>SUM(C3:C5)</f>
        <v>538.14253724667037</v>
      </c>
    </row>
    <row r="7" spans="2:3">
      <c r="B7" s="5" t="s">
        <v>7</v>
      </c>
      <c r="C7" s="7">
        <v>-286.07510723000007</v>
      </c>
    </row>
    <row r="8" spans="2:3">
      <c r="B8" s="5" t="s">
        <v>8</v>
      </c>
      <c r="C8" s="7">
        <v>-48.30744498</v>
      </c>
    </row>
    <row r="9" spans="2:3">
      <c r="B9" s="5" t="s">
        <v>9</v>
      </c>
      <c r="C9" s="7">
        <v>-55.582178741521183</v>
      </c>
    </row>
    <row r="10" spans="2:3">
      <c r="B10" s="5" t="s">
        <v>10</v>
      </c>
      <c r="C10" s="6">
        <v>-271.86404374985887</v>
      </c>
    </row>
    <row r="11" spans="2:3" ht="15.75" thickBot="1">
      <c r="B11" s="5" t="s">
        <v>11</v>
      </c>
      <c r="C11" s="8"/>
    </row>
    <row r="12" spans="2:3" ht="15.75" thickBot="1">
      <c r="B12" s="3" t="s">
        <v>12</v>
      </c>
      <c r="C12" s="4">
        <f>SUM(C6:C11)</f>
        <v>-123.68623745470975</v>
      </c>
    </row>
    <row r="13" spans="2:3">
      <c r="B13" s="5" t="s">
        <v>13</v>
      </c>
      <c r="C13" s="7">
        <v>-100.62907883574317</v>
      </c>
    </row>
    <row r="14" spans="2:3">
      <c r="B14" s="5" t="s">
        <v>14</v>
      </c>
      <c r="C14" s="7"/>
    </row>
    <row r="15" spans="2:3" ht="15.75" thickBot="1">
      <c r="B15" s="5" t="s">
        <v>15</v>
      </c>
      <c r="C15" s="6"/>
    </row>
    <row r="16" spans="2:3" ht="15.75" thickBot="1">
      <c r="B16" s="3" t="s">
        <v>16</v>
      </c>
      <c r="C16" s="4">
        <f>SUM(C12:C15)</f>
        <v>-224.31531629045293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F65C2-813F-43F0-9B7B-2D4B73C7138A}">
  <dimension ref="B2:C16"/>
  <sheetViews>
    <sheetView showGridLines="0" tabSelected="1" workbookViewId="0">
      <selection activeCell="D18" sqref="D18"/>
    </sheetView>
  </sheetViews>
  <sheetFormatPr defaultColWidth="11.42578125" defaultRowHeight="15"/>
  <cols>
    <col min="2" max="2" width="29.140625" customWidth="1"/>
    <col min="3" max="3" width="12.5703125" customWidth="1"/>
  </cols>
  <sheetData>
    <row r="2" spans="2:3" ht="15.75" thickBot="1">
      <c r="B2" s="12" t="s">
        <v>29</v>
      </c>
      <c r="C2" s="2" t="s">
        <v>1</v>
      </c>
    </row>
    <row r="3" spans="2:3" ht="15.75" thickBot="1">
      <c r="B3" s="3" t="s">
        <v>3</v>
      </c>
      <c r="C3" s="4">
        <v>6763.8902730956997</v>
      </c>
    </row>
    <row r="4" spans="2:3">
      <c r="B4" s="5" t="s">
        <v>4</v>
      </c>
      <c r="C4" s="6">
        <v>-5749.8270095984608</v>
      </c>
    </row>
    <row r="5" spans="2:3" ht="15.75" thickBot="1">
      <c r="B5" s="5" t="s">
        <v>5</v>
      </c>
      <c r="C5" s="6">
        <v>-70.237968608336232</v>
      </c>
    </row>
    <row r="6" spans="2:3" ht="15.75" thickBot="1">
      <c r="B6" s="3" t="s">
        <v>6</v>
      </c>
      <c r="C6" s="4">
        <v>943.82529488890168</v>
      </c>
    </row>
    <row r="7" spans="2:3">
      <c r="B7" s="5" t="s">
        <v>7</v>
      </c>
      <c r="C7" s="7">
        <v>-289.32245413999999</v>
      </c>
    </row>
    <row r="8" spans="2:3">
      <c r="B8" s="5" t="s">
        <v>8</v>
      </c>
      <c r="C8" s="7">
        <v>-47.074777869999991</v>
      </c>
    </row>
    <row r="9" spans="2:3">
      <c r="B9" s="5" t="s">
        <v>9</v>
      </c>
      <c r="C9" s="7">
        <v>-71.833628914057442</v>
      </c>
    </row>
    <row r="10" spans="2:3">
      <c r="B10" s="5" t="s">
        <v>10</v>
      </c>
      <c r="C10" s="6">
        <v>-312.00400524359617</v>
      </c>
    </row>
    <row r="11" spans="2:3" ht="15.75" thickBot="1">
      <c r="B11" s="5" t="s">
        <v>11</v>
      </c>
      <c r="C11" s="8"/>
    </row>
    <row r="12" spans="2:3" ht="15.75" thickBot="1">
      <c r="B12" s="3" t="s">
        <v>12</v>
      </c>
      <c r="C12" s="4">
        <f>SUM(C6:C11)</f>
        <v>223.59042872124809</v>
      </c>
    </row>
    <row r="13" spans="2:3">
      <c r="B13" s="5" t="s">
        <v>13</v>
      </c>
      <c r="C13" s="7">
        <v>-200.76361632409254</v>
      </c>
    </row>
    <row r="14" spans="2:3">
      <c r="B14" s="5" t="s">
        <v>14</v>
      </c>
      <c r="C14" s="7"/>
    </row>
    <row r="15" spans="2:3" ht="15.75" thickBot="1">
      <c r="B15" s="5" t="s">
        <v>15</v>
      </c>
      <c r="C15" s="6"/>
    </row>
    <row r="16" spans="2:3" ht="15.75" thickBot="1">
      <c r="B16" s="3" t="s">
        <v>16</v>
      </c>
      <c r="C16" s="4">
        <f>SUM(C12:C15)</f>
        <v>22.82681239715555</v>
      </c>
    </row>
  </sheetData>
  <pageMargins left="0.7" right="0.7" top="0.75" bottom="0.75" header="0.3" footer="0.3"/>
  <ignoredErrors>
    <ignoredError sqref="C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A521A957247949AF5F6D7E85F130E7" ma:contentTypeVersion="" ma:contentTypeDescription="Crear nuevo documento." ma:contentTypeScope="" ma:versionID="d17c6d3dd78a8227ae6037a214e696cf">
  <xsd:schema xmlns:xsd="http://www.w3.org/2001/XMLSchema" xmlns:xs="http://www.w3.org/2001/XMLSchema" xmlns:p="http://schemas.microsoft.com/office/2006/metadata/properties" xmlns:ns2="DBBA0646-EE1C-441C-9F80-8EFCA0227322" xmlns:ns3="73fccd1c-3c75-4fcd-971f-3639ed4abaf0" xmlns:ns4="dbba0646-ee1c-441c-9f80-8efca0227322" xmlns:ns5="1ed278b1-f527-4d66-99b3-1038903c609d" targetNamespace="http://schemas.microsoft.com/office/2006/metadata/properties" ma:root="true" ma:fieldsID="0458adcc452beb396b4bd47e15b06cf1" ns2:_="" ns3:_="" ns4:_="" ns5:_="">
    <xsd:import namespace="DBBA0646-EE1C-441C-9F80-8EFCA0227322"/>
    <xsd:import namespace="73fccd1c-3c75-4fcd-971f-3639ed4abaf0"/>
    <xsd:import namespace="dbba0646-ee1c-441c-9f80-8efca0227322"/>
    <xsd:import namespace="1ed278b1-f527-4d66-99b3-1038903c60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5:TaxCatchAll" minOccurs="0"/>
                <xsd:element ref="ns4:MediaServiceLocation" minOccurs="0"/>
                <xsd:element ref="ns4:_Flow_SignoffStatus" minOccurs="0"/>
                <xsd:element ref="ns4:Audiencias_x0020_de_x0020_destino" minOccurs="0"/>
                <xsd:element ref="ns4:_ModernAudienceTargetUserField" minOccurs="0"/>
                <xsd:element ref="ns4:_ModernAudienceAadObjectI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BA0646-EE1C-441C-9F80-8EFCA02273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ccd1c-3c75-4fcd-971f-3639ed4aba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ba0646-ee1c-441c-9f80-8efca0227322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4" nillable="true" ma:displayName="Estado de aprobación" ma:internalName="Estado_x0020_de_x0020_aprobaci_x00f3_n">
      <xsd:simpleType>
        <xsd:restriction base="dms:Text"/>
      </xsd:simpleType>
    </xsd:element>
    <xsd:element name="Audiencias_x0020_de_x0020_destino" ma:index="25" nillable="true" ma:displayName="Audiencias de destino" ma:internalName="Audiencias_x0020_de_x0020_destino">
      <xsd:simpleType>
        <xsd:restriction base="dms:Unknown"/>
      </xsd:simpleType>
    </xsd:element>
    <xsd:element name="_ModernAudienceTargetUserField" ma:index="26" nillable="true" ma:displayName="Público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27" nillable="true" ma:displayName="AudienceIds" ma:list="{bce08050-de16-4dd6-ba1a-05189f93c2f6}" ma:internalName="_ModernAudienceAadObjectIds" ma:readOnly="true" ma:showField="_AadObjectIdForUser" ma:web="73fccd1c-3c75-4fcd-971f-3639ed4ab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278b1-f527-4d66-99b3-1038903c609d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Columna global de taxonomía" ma:hidden="true" ma:list="{db6e1d25-8f1d-4456-ae8f-cea42440c490}" ma:internalName="TaxCatchAll" ma:showField="CatchAllData" ma:web="1ed278b1-f527-4d66-99b3-1038903c60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udiencias_x0020_de_x0020_destino xmlns="dbba0646-ee1c-441c-9f80-8efca0227322" xsi:nil="true"/>
    <_Flow_SignoffStatus xmlns="dbba0646-ee1c-441c-9f80-8efca0227322" xsi:nil="true"/>
    <_ModernAudienceTargetUserField xmlns="dbba0646-ee1c-441c-9f80-8efca0227322">
      <UserInfo>
        <DisplayName/>
        <AccountId xsi:nil="true"/>
        <AccountType/>
      </UserInfo>
    </_ModernAudienceTargetUserField>
    <TaxCatchAll xmlns="1ed278b1-f527-4d66-99b3-1038903c609d" xsi:nil="true"/>
    <lcf76f155ced4ddcb4097134ff3c332f xmlns="dbba0646-ee1c-441c-9f80-8efca022732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6557B1-39F7-4DD9-AAEF-F8F6BD7D6949}"/>
</file>

<file path=customXml/itemProps2.xml><?xml version="1.0" encoding="utf-8"?>
<ds:datastoreItem xmlns:ds="http://schemas.openxmlformats.org/officeDocument/2006/customXml" ds:itemID="{33827BF4-30D2-43AC-8461-BA6E00483041}"/>
</file>

<file path=customXml/itemProps3.xml><?xml version="1.0" encoding="utf-8"?>
<ds:datastoreItem xmlns:ds="http://schemas.openxmlformats.org/officeDocument/2006/customXml" ds:itemID="{C8C0A96B-A5CF-4A3F-B913-D433121F9C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Katalina Villamizar</dc:creator>
  <cp:keywords/>
  <dc:description/>
  <cp:lastModifiedBy/>
  <cp:revision/>
  <dcterms:created xsi:type="dcterms:W3CDTF">2020-10-07T19:49:46Z</dcterms:created>
  <dcterms:modified xsi:type="dcterms:W3CDTF">2023-07-06T14:24:19Z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0x0101008FA521A957247949AF5F6D7E85F130E7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